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23-27\"/>
    </mc:Choice>
  </mc:AlternateContent>
  <xr:revisionPtr revIDLastSave="0" documentId="13_ncr:1_{A109CDC5-DB1D-437F-8052-1DC48189B3ED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تداولات غير عراقين  OTC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F38" i="55" l="1"/>
  <c r="E38" i="55"/>
  <c r="D38" i="55"/>
  <c r="F31" i="55"/>
  <c r="F39" i="55" s="1"/>
  <c r="E31" i="55"/>
  <c r="E39" i="55" s="1"/>
  <c r="D31" i="55"/>
  <c r="D39" i="55" s="1"/>
  <c r="F20" i="55"/>
  <c r="E20" i="55"/>
  <c r="D20" i="55"/>
  <c r="F17" i="55"/>
  <c r="E17" i="55"/>
  <c r="D17" i="55"/>
  <c r="F12" i="55"/>
  <c r="E12" i="55"/>
  <c r="D12" i="55"/>
  <c r="F9" i="55"/>
  <c r="E9" i="55"/>
  <c r="D9" i="55"/>
  <c r="D7" i="56"/>
  <c r="E7" i="56"/>
  <c r="F7" i="56"/>
  <c r="L21" i="79"/>
  <c r="M21" i="79"/>
  <c r="K17" i="79"/>
  <c r="K21" i="79" s="1"/>
  <c r="L17" i="79"/>
  <c r="M17" i="79"/>
  <c r="K10" i="79"/>
  <c r="L10" i="79"/>
  <c r="M10" i="79"/>
  <c r="L25" i="76"/>
  <c r="M25" i="76"/>
  <c r="K25" i="76"/>
  <c r="K24" i="76"/>
  <c r="L24" i="76"/>
  <c r="M24" i="76"/>
  <c r="K17" i="76"/>
  <c r="L17" i="76"/>
  <c r="M17" i="76"/>
  <c r="K7" i="76"/>
  <c r="L7" i="76"/>
  <c r="M7" i="76"/>
  <c r="D21" i="55" l="1"/>
  <c r="E21" i="55"/>
  <c r="F21" i="55"/>
  <c r="K27" i="73"/>
  <c r="L27" i="73"/>
  <c r="M27" i="73"/>
  <c r="J20" i="77" l="1"/>
  <c r="K20" i="77"/>
  <c r="L20" i="77"/>
  <c r="J51" i="77"/>
  <c r="K51" i="77"/>
  <c r="L51" i="77"/>
  <c r="J64" i="77"/>
  <c r="K64" i="77"/>
  <c r="L64" i="77"/>
  <c r="J58" i="77"/>
  <c r="K58" i="77"/>
  <c r="L58" i="77"/>
  <c r="J35" i="77"/>
  <c r="K35" i="77"/>
  <c r="L35" i="77"/>
  <c r="J29" i="77"/>
  <c r="K29" i="77"/>
  <c r="L29" i="77"/>
  <c r="J24" i="77"/>
  <c r="K24" i="77"/>
  <c r="L24" i="77"/>
  <c r="J65" i="77" l="1"/>
  <c r="L65" i="77"/>
  <c r="K65" i="77"/>
  <c r="H8" i="81"/>
  <c r="H9" i="81" s="1"/>
  <c r="I8" i="81"/>
  <c r="I9" i="81" s="1"/>
  <c r="G8" i="81"/>
  <c r="G9" i="81" s="1"/>
  <c r="K36" i="73" l="1"/>
  <c r="L36" i="73"/>
  <c r="M36" i="73"/>
  <c r="K69" i="73" l="1"/>
  <c r="L69" i="73"/>
  <c r="M69" i="73"/>
  <c r="K31" i="73" l="1"/>
  <c r="L31" i="73"/>
  <c r="M31" i="73"/>
  <c r="K92" i="73" l="1"/>
  <c r="L92" i="73"/>
  <c r="M92" i="73"/>
  <c r="K84" i="73" l="1"/>
  <c r="L84" i="73"/>
  <c r="M84" i="73"/>
  <c r="K49" i="73" l="1"/>
  <c r="K93" i="73" s="1"/>
  <c r="L49" i="73"/>
  <c r="L93" i="73" s="1"/>
  <c r="M49" i="73"/>
  <c r="M93" i="73" s="1"/>
</calcChain>
</file>

<file path=xl/sharedStrings.xml><?xml version="1.0" encoding="utf-8"?>
<sst xmlns="http://schemas.openxmlformats.org/spreadsheetml/2006/main" count="1378" uniqueCount="461">
  <si>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</si>
  <si>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</si>
  <si>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</si>
  <si>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</si>
  <si>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</si>
  <si>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</si>
  <si>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</si>
  <si>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</si>
  <si>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</si>
  <si>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</si>
  <si>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</si>
  <si>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</si>
  <si>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</si>
  <si>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</si>
  <si>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</si>
  <si>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</si>
  <si>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</si>
  <si>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</si>
  <si>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</si>
  <si>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</si>
  <si>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</si>
  <si>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</si>
  <si>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</si>
  <si>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</si>
  <si>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</si>
  <si>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</si>
  <si>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</si>
  <si>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</si>
  <si>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</si>
  <si>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</si>
  <si>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</si>
  <si>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</si>
  <si>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</si>
  <si>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</si>
  <si>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</si>
  <si>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</si>
  <si>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</si>
  <si>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</si>
  <si>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</si>
  <si>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</si>
  <si>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</si>
  <si>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</si>
  <si>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</si>
  <si>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</si>
  <si>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</si>
  <si>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</si>
  <si>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</si>
  <si>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</si>
  <si>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</si>
  <si>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</si>
  <si>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</si>
  <si>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</si>
  <si>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</si>
  <si>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</si>
  <si>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</si>
  <si>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</si>
  <si>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</si>
  <si>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</si>
  <si>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</si>
  <si>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</si>
  <si>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</si>
  <si>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</si>
  <si>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</si>
  <si>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</si>
  <si>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</si>
  <si>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</si>
  <si>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</si>
  <si>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</si>
  <si>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</si>
  <si>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</si>
  <si>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</si>
  <si>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</si>
  <si>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</si>
  <si>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</si>
  <si>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</si>
  <si>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</si>
  <si>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</si>
  <si>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</si>
  <si>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</si>
  <si>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</si>
  <si>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</si>
  <si>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</si>
  <si>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</si>
  <si>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</si>
  <si>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</si>
  <si>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</si>
  <si>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</si>
  <si>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</si>
  <si>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</si>
  <si>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</si>
  <si>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</si>
  <si>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</si>
  <si>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</si>
  <si>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</si>
  <si>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</si>
  <si>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</si>
  <si>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</si>
  <si>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</si>
  <si>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</si>
  <si>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</si>
  <si>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</si>
  <si>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</si>
  <si>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</si>
  <si>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</si>
  <si>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</si>
  <si>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</si>
  <si>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</si>
  <si>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</si>
  <si>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</si>
  <si>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</si>
  <si>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</si>
  <si>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</si>
  <si>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</si>
  <si>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</si>
  <si>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</si>
  <si>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</si>
  <si>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</si>
  <si>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</si>
  <si>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</si>
  <si>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</si>
  <si>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</si>
  <si>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</si>
  <si>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</si>
  <si>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</si>
  <si>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</si>
  <si>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</si>
  <si>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</si>
  <si>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</si>
  <si>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</si>
  <si>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</si>
  <si>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</si>
  <si>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</si>
  <si>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</si>
  <si>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</si>
  <si>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</si>
  <si>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</si>
  <si>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</si>
  <si>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</si>
  <si>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</si>
  <si>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</si>
  <si>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</si>
  <si>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</si>
  <si>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</si>
  <si>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</si>
  <si>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</si>
  <si>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</si>
  <si>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</si>
  <si>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</si>
  <si>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</si>
  <si>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</si>
  <si>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</si>
  <si>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</si>
  <si>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</si>
  <si>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</si>
  <si>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</si>
  <si>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</si>
  <si>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</si>
  <si>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</si>
  <si>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</si>
  <si>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</si>
  <si>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</si>
  <si>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</si>
  <si>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</si>
  <si>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</si>
  <si>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</si>
  <si>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</si>
  <si>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</si>
  <si>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</si>
  <si>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</si>
  <si>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</si>
  <si>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</si>
  <si>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</si>
  <si>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</si>
  <si>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</si>
  <si>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</si>
  <si>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</si>
  <si>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</si>
  <si>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</si>
  <si>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</si>
  <si>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</si>
  <si>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</si>
  <si>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</si>
  <si>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</si>
  <si>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</si>
  <si>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</si>
  <si>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</si>
  <si>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</si>
  <si>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</si>
  <si>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</si>
  <si>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</si>
  <si>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</si>
  <si>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</si>
  <si>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</si>
  <si>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</si>
  <si>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</si>
  <si>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</si>
  <si>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</si>
  <si>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</si>
  <si>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</si>
  <si>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</si>
  <si>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</si>
  <si>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</si>
  <si>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</si>
  <si>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</si>
  <si>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</si>
  <si>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</si>
  <si>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</si>
  <si>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</si>
  <si>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</si>
  <si>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</si>
  <si>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</si>
  <si>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</si>
  <si>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</si>
  <si>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</si>
  <si>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</si>
  <si>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</si>
  <si>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</si>
  <si>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</si>
  <si>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</si>
  <si>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</si>
  <si>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</si>
  <si>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</si>
  <si>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</si>
  <si>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</si>
  <si>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</si>
  <si>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</si>
  <si>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</si>
  <si>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</si>
  <si>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</si>
  <si>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</si>
  <si>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</si>
  <si>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</si>
  <si>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</si>
  <si>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</si>
  <si>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</si>
  <si>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</si>
  <si>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</si>
  <si>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</si>
  <si>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</si>
  <si>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</si>
  <si>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</si>
  <si>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</si>
  <si>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</si>
  <si>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</si>
  <si>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</si>
  <si>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</si>
  <si>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</si>
  <si>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</si>
  <si>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</si>
  <si>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</si>
  <si>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</si>
  <si>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</si>
  <si>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</si>
  <si>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</si>
  <si>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</si>
  <si>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</si>
  <si>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</si>
  <si>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</si>
  <si>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</si>
  <si>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</si>
  <si>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</si>
  <si>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</si>
  <si>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</si>
  <si>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</si>
  <si>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</si>
  <si>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</si>
  <si>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</si>
  <si>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</si>
  <si>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</si>
  <si>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</si>
  <si>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</si>
  <si>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</si>
  <si>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</si>
  <si>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</si>
  <si>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</si>
  <si>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</si>
  <si>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</si>
  <si>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</si>
  <si>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</si>
  <si>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</si>
  <si>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</si>
  <si>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</si>
  <si>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</si>
  <si>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</si>
  <si>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</si>
  <si>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</si>
  <si>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</si>
  <si>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</si>
  <si>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</si>
  <si>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</si>
  <si>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</si>
  <si>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</si>
  <si>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</si>
  <si>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</si>
  <si>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</si>
  <si>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</si>
  <si>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</si>
  <si>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</si>
  <si>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</si>
  <si>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</si>
  <si>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</si>
  <si>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</si>
  <si>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</si>
  <si>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</si>
  <si>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</si>
  <si>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</si>
  <si>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</si>
  <si>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</si>
  <si>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</si>
  <si>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</si>
  <si>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</si>
  <si>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</si>
  <si>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</si>
  <si>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</si>
  <si>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</si>
  <si>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</si>
  <si>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</si>
  <si>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</si>
  <si>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</si>
  <si>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</si>
  <si>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</si>
  <si>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</si>
  <si>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</si>
  <si>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</si>
  <si>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</si>
  <si>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</si>
  <si>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</si>
  <si>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</si>
  <si>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</si>
  <si>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</si>
  <si>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</si>
  <si>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</si>
  <si>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</si>
  <si>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</si>
  <si>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</si>
  <si>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</si>
  <si>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</si>
  <si>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</si>
  <si>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</si>
  <si>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</si>
  <si>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</si>
  <si>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</si>
  <si>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</si>
  <si>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</si>
  <si>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</si>
  <si>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</si>
  <si>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</si>
  <si>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</si>
  <si>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</si>
  <si>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</si>
  <si>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</si>
  <si>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</si>
  <si>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</si>
  <si>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</si>
  <si>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</si>
  <si>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</si>
  <si>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</si>
  <si>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</si>
  <si>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</si>
  <si>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</si>
  <si>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</si>
  <si>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</si>
  <si>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</si>
  <si>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</si>
  <si>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</si>
  <si>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</si>
  <si>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</si>
  <si>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</si>
  <si>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</si>
  <si>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</si>
  <si>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</si>
  <si>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</si>
  <si>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</si>
  <si>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</si>
  <si>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</si>
  <si>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</si>
  <si>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</si>
  <si>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</si>
  <si>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</si>
  <si>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</si>
  <si>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</si>
  <si>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</si>
  <si>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</si>
  <si>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</si>
  <si>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</si>
  <si>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</si>
  <si>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</si>
  <si>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</si>
  <si>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</si>
  <si>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</si>
  <si>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</si>
  <si>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</si>
  <si>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</si>
  <si>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</si>
  <si>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</si>
  <si>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</si>
  <si>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</si>
  <si>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مصرف الانصاري </t>
  </si>
  <si>
    <t>مصرف الدولي الاسلامي</t>
  </si>
  <si>
    <t xml:space="preserve">الخازر لانتاج المواد الانشائية </t>
  </si>
  <si>
    <t xml:space="preserve">العراقية لانتاج وتسويق اللحوم </t>
  </si>
  <si>
    <t>المدينة السياحية لسد الموصل</t>
  </si>
  <si>
    <t xml:space="preserve">الخليج للتأمين </t>
  </si>
  <si>
    <t xml:space="preserve">الحديثة للانتاج الحيواني </t>
  </si>
  <si>
    <t xml:space="preserve">مصرف بغداد </t>
  </si>
  <si>
    <t xml:space="preserve">التقرير الاسبوعي لتداول الاسهم المباعة من غير العراقيين في منصة ISX-OTC </t>
  </si>
  <si>
    <t xml:space="preserve">مصرف القابض  الاسلامي </t>
  </si>
  <si>
    <t>الصناعات المعدنية والدراجات</t>
  </si>
  <si>
    <t xml:space="preserve">دار السلام للتأمين </t>
  </si>
  <si>
    <t>مصرف الموصل</t>
  </si>
  <si>
    <t>مصرف اسيا العراق الاسلامي</t>
  </si>
  <si>
    <t xml:space="preserve">الموصل لمدن الالعاب 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</si>
  <si>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</si>
  <si>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</si>
  <si>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</si>
  <si>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</si>
  <si>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</si>
  <si>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 xml:space="preserve">     2025/11/27- 2025/11/23 تقرير التداول الأسبوعي </t>
  </si>
  <si>
    <t>Weekly Trading Report 23/11/2025 - 27/11/2025</t>
  </si>
  <si>
    <t xml:space="preserve">     2025/11/27 - 2025/11/23 ISX-OTC تقرير التداول الأسبوعي /المنصة     </t>
  </si>
  <si>
    <t xml:space="preserve">Over The Counter Platform (OTC) Weekly Trading Report 23/11/2025 - 27/11/2025 </t>
  </si>
  <si>
    <t>التقرير الاسبوعي لتداول الاسهم المشتراة لغير العراقيين في السوق العراق للاوراق المالية 2025/11/23 - 2025/11/27</t>
  </si>
  <si>
    <t>Non-Iraqi Weekly Trading Report (Buy) 23/11/2025 - 27/11/2025</t>
  </si>
  <si>
    <t>Non-Iraqi Weekly Trading Report (Sell)  23/11/2025 - 27/11/2025</t>
  </si>
  <si>
    <t>التقرير الاسبوعي لتداول الاسهم المباعة من غير العراقيين في السوق العراق للاوراق المالية 2025/11/23 - 2025/11/27</t>
  </si>
  <si>
    <t>Non-Iraqi Weekly Trading Report (Sell) 23/11/2025 - 27/11/2025</t>
  </si>
  <si>
    <t xml:space="preserve"> أسعار الاغلاق لاسهم الشركات المساهمة المدرجة للفترة 2025/11/23 - 2025/11/27</t>
  </si>
  <si>
    <t>Closing prices for the  listed companies from 23/11/2025 - 27/11/2025</t>
  </si>
  <si>
    <t xml:space="preserve">      2025/11/27- 2025/11/23 تقرير التداول الأسبوعي / المنصة النظامية</t>
  </si>
  <si>
    <t xml:space="preserve">   Weekly Trading Report / Regular 23/11/2025 - 27/11/2025 </t>
  </si>
  <si>
    <t>2025/11/27- 2025/11/23 تقرير التداول الأسبوعي / المنصة الثانية</t>
  </si>
  <si>
    <t xml:space="preserve">Second Platform Weekly Trading Report 23/11/2025 - 27/11/2025 </t>
  </si>
  <si>
    <t>2025/11/27 - 2025/11/23 تقرير التداول الأسبوعي /المنصة الثالثة</t>
  </si>
  <si>
    <t xml:space="preserve">Undisclosed Platform Weekly Trading Report 23/11/2025 - 27/11/2025            </t>
  </si>
  <si>
    <t>المصرف المتحد للاستثمار</t>
  </si>
  <si>
    <t xml:space="preserve">النخبة للمقاولات العامة </t>
  </si>
  <si>
    <t>بغداد لمواد التغليف</t>
  </si>
  <si>
    <t xml:space="preserve">مصرف الوركاء للاستثمار و التمويل </t>
  </si>
  <si>
    <t>Warka Bank for inv.&amp;Finance</t>
  </si>
  <si>
    <t>Bank Of Baghdad</t>
  </si>
  <si>
    <t xml:space="preserve">المصرف الاهلي العراقي </t>
  </si>
  <si>
    <t xml:space="preserve">National Bank Of Iraq </t>
  </si>
  <si>
    <t xml:space="preserve">مصرف الخليج التجاري </t>
  </si>
  <si>
    <t>Al-Mansour Bank</t>
  </si>
  <si>
    <t>مدينة العاب الكرخ السياحية</t>
  </si>
  <si>
    <t>Total Service sector</t>
  </si>
  <si>
    <t xml:space="preserve">قطاع الصناعة </t>
  </si>
  <si>
    <t xml:space="preserve">بغداد للمشروبات الغازية </t>
  </si>
  <si>
    <t>الكندي لانتاج اللقاحات البيطرية</t>
  </si>
  <si>
    <t>AL- Kindi of Veterinary Vaccines Drugs</t>
  </si>
  <si>
    <t xml:space="preserve">مجموع قطاع الصناعة </t>
  </si>
  <si>
    <t>Total Industry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</si>
  <si>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</si>
  <si>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</si>
  <si>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</si>
  <si>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</si>
  <si>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</si>
  <si>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International islamic bank</t>
  </si>
  <si>
    <t xml:space="preserve">الخياطة الحديثة </t>
  </si>
  <si>
    <t>الفلوجة لانتاج المواد الانشائية</t>
  </si>
  <si>
    <t xml:space="preserve">العراقية للاعمال الهندسية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</si>
</sst>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1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4" fillId="0" borderId="0"/>
    <xf numFmtId="43" fontId="84" fillId="0" borderId="0" applyFont="0" applyFill="0" applyBorder="0" applyAlignment="0" applyProtection="0"/>
  </cellStyleXfs>
  <cellXfs count="188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5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6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8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166" fontId="79" fillId="58" borderId="4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9" fillId="0" borderId="47" xfId="0" applyFont="1" applyBorder="1" applyAlignment="1">
      <alignment vertical="center"/>
    </xf>
    <xf numFmtId="0" fontId="69" fillId="0" borderId="0" xfId="0" applyFont="1" applyAlignment="1">
      <alignment vertical="center"/>
    </xf>
    <xf numFmtId="0" fontId="89" fillId="56" borderId="48" xfId="0" applyFont="1" applyFill="1" applyBorder="1" applyAlignment="1">
      <alignment horizontal="center" vertical="center"/>
    </xf>
    <xf numFmtId="0" fontId="89" fillId="56" borderId="48" xfId="0" applyFont="1" applyFill="1" applyBorder="1" applyAlignment="1">
      <alignment horizontal="center" vertical="center" wrapText="1"/>
    </xf>
    <xf numFmtId="0" fontId="89" fillId="59" borderId="49" xfId="0" applyFont="1" applyFill="1" applyBorder="1" applyAlignment="1">
      <alignment horizontal="center" vertical="center" wrapText="1"/>
    </xf>
    <xf numFmtId="0" fontId="89" fillId="60" borderId="49" xfId="0" applyFont="1" applyFill="1" applyBorder="1" applyAlignment="1">
      <alignment horizontal="left" vertical="center"/>
    </xf>
    <xf numFmtId="168" fontId="76" fillId="0" borderId="49" xfId="114" applyNumberFormat="1" applyFont="1" applyBorder="1" applyAlignment="1">
      <alignment vertical="center"/>
    </xf>
    <xf numFmtId="3" fontId="76" fillId="0" borderId="53" xfId="176" applyNumberFormat="1" applyFont="1" applyBorder="1" applyAlignment="1">
      <alignment horizontal="center" vertical="center"/>
    </xf>
    <xf numFmtId="3" fontId="89" fillId="59" borderId="53" xfId="176" applyNumberFormat="1" applyFont="1" applyFill="1" applyBorder="1" applyAlignment="1">
      <alignment horizontal="center" vertical="center"/>
    </xf>
    <xf numFmtId="0" fontId="89" fillId="59" borderId="49" xfId="0" applyFont="1" applyFill="1" applyBorder="1" applyAlignment="1">
      <alignment vertical="center"/>
    </xf>
    <xf numFmtId="0" fontId="76" fillId="0" borderId="48" xfId="176" applyFont="1" applyBorder="1" applyAlignment="1">
      <alignment horizontal="right" vertical="center"/>
    </xf>
    <xf numFmtId="0" fontId="69" fillId="0" borderId="0" xfId="0" applyFont="1" applyAlignment="1">
      <alignment horizontal="center" vertical="center"/>
    </xf>
    <xf numFmtId="0" fontId="69" fillId="0" borderId="47" xfId="0" applyFont="1" applyBorder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horizontal="right"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7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7" fillId="0" borderId="19" xfId="0" applyNumberFormat="1" applyFont="1" applyBorder="1" applyAlignment="1">
      <alignment horizontal="center"/>
    </xf>
    <xf numFmtId="0" fontId="72" fillId="0" borderId="0" xfId="0" applyFont="1" applyAlignment="1">
      <alignment horizontal="center" vertical="center"/>
    </xf>
    <xf numFmtId="0" fontId="72" fillId="0" borderId="46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 readingOrder="2"/>
    </xf>
    <xf numFmtId="0" fontId="89" fillId="60" borderId="50" xfId="0" applyFont="1" applyFill="1" applyBorder="1" applyAlignment="1">
      <alignment horizontal="right" vertical="center"/>
    </xf>
    <xf numFmtId="0" fontId="89" fillId="60" borderId="51" xfId="0" applyFont="1" applyFill="1" applyBorder="1" applyAlignment="1">
      <alignment horizontal="right" vertical="center"/>
    </xf>
    <xf numFmtId="0" fontId="89" fillId="60" borderId="52" xfId="0" applyFont="1" applyFill="1" applyBorder="1" applyAlignment="1">
      <alignment horizontal="right" vertical="center"/>
    </xf>
    <xf numFmtId="0" fontId="89" fillId="59" borderId="54" xfId="176" applyFont="1" applyFill="1" applyBorder="1" applyAlignment="1">
      <alignment horizontal="right" vertical="center"/>
    </xf>
    <xf numFmtId="0" fontId="89" fillId="59" borderId="55" xfId="176" applyFont="1" applyFill="1" applyBorder="1" applyAlignment="1">
      <alignment horizontal="right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2" fillId="0" borderId="35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2" fillId="0" borderId="23" xfId="0" applyFont="1" applyBorder="1" applyAlignment="1">
      <alignment horizontal="center" vertical="center"/>
    </xf>
    <xf numFmtId="0" fontId="90" fillId="56" borderId="48" xfId="0" applyFont="1" applyFill="1" applyBorder="1" applyAlignment="1">
      <alignment horizontal="center" vertical="center"/>
    </xf>
    <xf numFmtId="0" fontId="90" fillId="56" borderId="48" xfId="0" applyFont="1" applyFill="1" applyBorder="1" applyAlignment="1">
      <alignment horizontal="center" vertical="center" wrapText="1"/>
    </xf>
    <xf numFmtId="0" fontId="90" fillId="59" borderId="49" xfId="0" applyFont="1" applyFill="1" applyBorder="1" applyAlignment="1">
      <alignment horizontal="center" vertical="center" wrapText="1"/>
    </xf>
    <xf numFmtId="0" fontId="90" fillId="60" borderId="50" xfId="0" applyFont="1" applyFill="1" applyBorder="1" applyAlignment="1">
      <alignment horizontal="right" vertical="center"/>
    </xf>
    <xf numFmtId="0" fontId="90" fillId="60" borderId="51" xfId="0" applyFont="1" applyFill="1" applyBorder="1" applyAlignment="1">
      <alignment horizontal="right" vertical="center"/>
    </xf>
    <xf numFmtId="0" fontId="90" fillId="60" borderId="52" xfId="0" applyFont="1" applyFill="1" applyBorder="1" applyAlignment="1">
      <alignment horizontal="right" vertical="center"/>
    </xf>
    <xf numFmtId="0" fontId="90" fillId="60" borderId="49" xfId="0" applyFont="1" applyFill="1" applyBorder="1" applyAlignment="1">
      <alignment horizontal="left" vertical="center"/>
    </xf>
    <xf numFmtId="0" fontId="90" fillId="0" borderId="48" xfId="176" applyFont="1" applyBorder="1" applyAlignment="1">
      <alignment horizontal="right" vertical="center"/>
    </xf>
    <xf numFmtId="0" fontId="90" fillId="0" borderId="48" xfId="176" applyFont="1" applyBorder="1" applyAlignment="1">
      <alignment horizontal="left" vertical="center"/>
    </xf>
    <xf numFmtId="3" fontId="90" fillId="0" borderId="53" xfId="176" applyNumberFormat="1" applyFont="1" applyBorder="1" applyAlignment="1">
      <alignment horizontal="center" vertical="center"/>
    </xf>
    <xf numFmtId="0" fontId="90" fillId="0" borderId="49" xfId="200" applyFont="1" applyBorder="1" applyAlignment="1">
      <alignment vertical="center"/>
    </xf>
    <xf numFmtId="0" fontId="90" fillId="59" borderId="54" xfId="176" applyFont="1" applyFill="1" applyBorder="1" applyAlignment="1">
      <alignment horizontal="center" vertical="center"/>
    </xf>
    <xf numFmtId="0" fontId="90" fillId="59" borderId="55" xfId="176" applyFont="1" applyFill="1" applyBorder="1" applyAlignment="1">
      <alignment horizontal="center" vertical="center"/>
    </xf>
    <xf numFmtId="3" fontId="90" fillId="59" borderId="53" xfId="176" applyNumberFormat="1" applyFont="1" applyFill="1" applyBorder="1" applyAlignment="1">
      <alignment horizontal="center" vertical="center"/>
    </xf>
    <xf numFmtId="0" fontId="90" fillId="59" borderId="49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2235205</xdr:colOff>
      <xdr:row>0</xdr:row>
      <xdr:rowOff>0</xdr:rowOff>
    </xdr:from>
    <xdr:to>
      <xdr:col>14</xdr:col>
      <xdr:colOff>2993876</xdr:colOff>
      <xdr:row>1</xdr:row>
      <xdr:rowOff>329046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5511" y="0"/>
          <a:ext cx="758671" cy="649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2055260</xdr:colOff>
      <xdr:row>38</xdr:row>
      <xdr:rowOff>34925</xdr:rowOff>
    </xdr:from>
    <xdr:ext cx="940787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3340" y="8330334"/>
          <a:ext cx="940787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2156114</xdr:colOff>
      <xdr:row>72</xdr:row>
      <xdr:rowOff>34925</xdr:rowOff>
    </xdr:from>
    <xdr:ext cx="836323" cy="70470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6950" y="16071561"/>
          <a:ext cx="836323" cy="704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2850931</xdr:colOff>
      <xdr:row>22</xdr:row>
      <xdr:rowOff>19707</xdr:rowOff>
    </xdr:from>
    <xdr:to>
      <xdr:col>7</xdr:col>
      <xdr:colOff>1147</xdr:colOff>
      <xdr:row>23</xdr:row>
      <xdr:rowOff>268585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30629922" y="4466897"/>
          <a:ext cx="493819" cy="51820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2460429</xdr:colOff>
      <xdr:row>0</xdr:row>
      <xdr:rowOff>19050</xdr:rowOff>
    </xdr:from>
    <xdr:to>
      <xdr:col>6</xdr:col>
      <xdr:colOff>3156243</xdr:colOff>
      <xdr:row>1</xdr:row>
      <xdr:rowOff>400050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D63F6F-E7C5-10B8-1E16-3B55C6113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481057" y="19050"/>
          <a:ext cx="695814" cy="7334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2329295</xdr:colOff>
      <xdr:row>64</xdr:row>
      <xdr:rowOff>64078</xdr:rowOff>
    </xdr:from>
    <xdr:to>
      <xdr:col>8</xdr:col>
      <xdr:colOff>2710295</xdr:colOff>
      <xdr:row>65</xdr:row>
      <xdr:rowOff>223950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80600046" y="14741237"/>
          <a:ext cx="381000" cy="410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2207964</xdr:colOff>
      <xdr:row>0</xdr:row>
      <xdr:rowOff>60614</xdr:rowOff>
    </xdr:from>
    <xdr:ext cx="542164" cy="450272"/>
    <xdr:pic>
      <xdr:nvPicPr>
        <xdr:cNvPr id="10" name="Picture 4">
          <a:extLst>
            <a:ext uri="{FF2B5EF4-FFF2-40B4-BE49-F238E27FC236}">
              <a16:creationId xmlns:a16="http://schemas.microsoft.com/office/drawing/2014/main" id="{9C4901DE-AE99-46F8-A902-446378EE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875895" y="60614"/>
          <a:ext cx="542164" cy="450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2</xdr:row>
      <xdr:rowOff>222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35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1436095</xdr:colOff>
      <xdr:row>0</xdr:row>
      <xdr:rowOff>0</xdr:rowOff>
    </xdr:from>
    <xdr:to>
      <xdr:col>14</xdr:col>
      <xdr:colOff>2161172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43403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5"/>
  <sheetViews>
    <sheetView rightToLeft="1" tabSelected="1" topLeftCell="A4" zoomScale="110" zoomScaleNormal="110" workbookViewId="0">
      <selection activeCell="G15" sqref="G15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110" t="s">
        <v>4</v>
      </c>
      <c r="C1" s="111"/>
      <c r="D1" s="111"/>
      <c r="E1" s="121" t="s">
        <v>417</v>
      </c>
      <c r="F1" s="121"/>
      <c r="G1" s="121"/>
      <c r="H1" s="121"/>
      <c r="I1" s="121"/>
      <c r="J1" s="121"/>
      <c r="K1" s="121"/>
      <c r="L1" s="121"/>
      <c r="M1" s="121"/>
      <c r="N1" s="121"/>
      <c r="O1" s="18"/>
    </row>
    <row r="2" spans="2:15" ht="26.25" customHeight="1">
      <c r="B2" s="122" t="s">
        <v>5</v>
      </c>
      <c r="C2" s="123"/>
      <c r="D2" s="123"/>
      <c r="E2" s="123"/>
      <c r="F2" s="121" t="s">
        <v>418</v>
      </c>
      <c r="G2" s="121"/>
      <c r="H2" s="121"/>
      <c r="I2" s="121"/>
      <c r="J2" s="121"/>
      <c r="K2" s="121"/>
      <c r="L2" s="121"/>
      <c r="M2" s="121"/>
      <c r="N2" s="121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1" t="s">
        <v>12</v>
      </c>
      <c r="C4" s="128" t="s">
        <v>3</v>
      </c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2:15" ht="15.95" customHeight="1">
      <c r="B5" s="37" t="s">
        <v>375</v>
      </c>
      <c r="C5" s="55" t="s">
        <v>170</v>
      </c>
      <c r="D5" s="52">
        <v>0.7</v>
      </c>
      <c r="E5" s="52">
        <v>0.7</v>
      </c>
      <c r="F5" s="52">
        <v>0.68</v>
      </c>
      <c r="G5" s="41">
        <v>0.69</v>
      </c>
      <c r="H5" s="52">
        <v>0.68</v>
      </c>
      <c r="I5" s="52">
        <v>0.7</v>
      </c>
      <c r="J5" s="42">
        <v>-2.857142857142847</v>
      </c>
      <c r="K5" s="43">
        <v>55</v>
      </c>
      <c r="L5" s="43">
        <v>29128420</v>
      </c>
      <c r="M5" s="43">
        <v>19954663.920000002</v>
      </c>
      <c r="N5" s="44">
        <v>5</v>
      </c>
      <c r="O5" s="45" t="s">
        <v>171</v>
      </c>
    </row>
    <row r="6" spans="2:15" ht="15.95" customHeight="1">
      <c r="B6" s="37" t="s">
        <v>404</v>
      </c>
      <c r="C6" s="55" t="s">
        <v>36</v>
      </c>
      <c r="D6" s="52">
        <v>3.58</v>
      </c>
      <c r="E6" s="52">
        <v>3.58</v>
      </c>
      <c r="F6" s="52">
        <v>3.46</v>
      </c>
      <c r="G6" s="41">
        <v>3.5</v>
      </c>
      <c r="H6" s="52">
        <v>3.47</v>
      </c>
      <c r="I6" s="52">
        <v>3.58</v>
      </c>
      <c r="J6" s="42">
        <v>-3.0726256983240163</v>
      </c>
      <c r="K6" s="43">
        <v>440</v>
      </c>
      <c r="L6" s="43">
        <v>163568906</v>
      </c>
      <c r="M6" s="43">
        <v>571781627.07999992</v>
      </c>
      <c r="N6" s="44">
        <v>5</v>
      </c>
      <c r="O6" s="45" t="s">
        <v>48</v>
      </c>
    </row>
    <row r="7" spans="2:15" ht="15.95" customHeight="1">
      <c r="B7" s="37" t="s">
        <v>98</v>
      </c>
      <c r="C7" s="55" t="s">
        <v>99</v>
      </c>
      <c r="D7" s="52">
        <v>1</v>
      </c>
      <c r="E7" s="52">
        <v>1</v>
      </c>
      <c r="F7" s="52">
        <v>0.98</v>
      </c>
      <c r="G7" s="41">
        <v>0.99</v>
      </c>
      <c r="H7" s="52">
        <v>0.98</v>
      </c>
      <c r="I7" s="52">
        <v>1</v>
      </c>
      <c r="J7" s="42">
        <v>-2.0000000000000018</v>
      </c>
      <c r="K7" s="43">
        <v>13</v>
      </c>
      <c r="L7" s="43">
        <v>2009790</v>
      </c>
      <c r="M7" s="43">
        <v>1979810.54</v>
      </c>
      <c r="N7" s="44">
        <v>1</v>
      </c>
      <c r="O7" s="45" t="s">
        <v>100</v>
      </c>
    </row>
    <row r="8" spans="2:15" ht="15.95" customHeight="1">
      <c r="B8" s="37" t="s">
        <v>387</v>
      </c>
      <c r="C8" s="55" t="s">
        <v>45</v>
      </c>
      <c r="D8" s="52">
        <v>7.0000000000000007E-2</v>
      </c>
      <c r="E8" s="52">
        <v>7.0000000000000007E-2</v>
      </c>
      <c r="F8" s="52">
        <v>0.06</v>
      </c>
      <c r="G8" s="41">
        <v>0.06</v>
      </c>
      <c r="H8" s="52">
        <v>7.0000000000000007E-2</v>
      </c>
      <c r="I8" s="52">
        <v>0.06</v>
      </c>
      <c r="J8" s="42">
        <v>16.666666666666675</v>
      </c>
      <c r="K8" s="43">
        <v>18</v>
      </c>
      <c r="L8" s="43">
        <v>25331611</v>
      </c>
      <c r="M8" s="43">
        <v>1523212.77</v>
      </c>
      <c r="N8" s="44">
        <v>5</v>
      </c>
      <c r="O8" s="45" t="s">
        <v>66</v>
      </c>
    </row>
    <row r="9" spans="2:15" ht="15.95" customHeight="1">
      <c r="B9" s="37" t="s">
        <v>24</v>
      </c>
      <c r="C9" s="55" t="s">
        <v>25</v>
      </c>
      <c r="D9" s="52">
        <v>0.21</v>
      </c>
      <c r="E9" s="52">
        <v>0.21</v>
      </c>
      <c r="F9" s="52">
        <v>0.21</v>
      </c>
      <c r="G9" s="41">
        <v>0.21</v>
      </c>
      <c r="H9" s="52">
        <v>0.21</v>
      </c>
      <c r="I9" s="52">
        <v>0.21</v>
      </c>
      <c r="J9" s="42">
        <v>0</v>
      </c>
      <c r="K9" s="43">
        <v>7</v>
      </c>
      <c r="L9" s="43">
        <v>23452114</v>
      </c>
      <c r="M9" s="43">
        <v>4924943.9399999995</v>
      </c>
      <c r="N9" s="44">
        <v>3</v>
      </c>
      <c r="O9" s="45" t="s">
        <v>26</v>
      </c>
    </row>
    <row r="10" spans="2:15" ht="15.95" customHeight="1">
      <c r="B10" s="37" t="s">
        <v>50</v>
      </c>
      <c r="C10" s="55" t="s">
        <v>51</v>
      </c>
      <c r="D10" s="52">
        <v>4.75</v>
      </c>
      <c r="E10" s="52">
        <v>4.75</v>
      </c>
      <c r="F10" s="52">
        <v>4.66</v>
      </c>
      <c r="G10" s="41">
        <v>4.7</v>
      </c>
      <c r="H10" s="52">
        <v>4.68</v>
      </c>
      <c r="I10" s="52">
        <v>4.75</v>
      </c>
      <c r="J10" s="42">
        <v>-1.473684210526327</v>
      </c>
      <c r="K10" s="43">
        <v>254</v>
      </c>
      <c r="L10" s="43">
        <v>94380192</v>
      </c>
      <c r="M10" s="43">
        <v>443659447.08000004</v>
      </c>
      <c r="N10" s="44">
        <v>5</v>
      </c>
      <c r="O10" s="45" t="s">
        <v>52</v>
      </c>
    </row>
    <row r="11" spans="2:15" ht="15.95" customHeight="1">
      <c r="B11" s="37" t="s">
        <v>53</v>
      </c>
      <c r="C11" s="55" t="s">
        <v>42</v>
      </c>
      <c r="D11" s="52">
        <v>0.3</v>
      </c>
      <c r="E11" s="52">
        <v>0.3</v>
      </c>
      <c r="F11" s="52">
        <v>0.28000000000000003</v>
      </c>
      <c r="G11" s="41">
        <v>0.28000000000000003</v>
      </c>
      <c r="H11" s="52">
        <v>0.28999999999999998</v>
      </c>
      <c r="I11" s="52">
        <v>0.3</v>
      </c>
      <c r="J11" s="42">
        <v>-3.3333333333333326</v>
      </c>
      <c r="K11" s="43">
        <v>101</v>
      </c>
      <c r="L11" s="43">
        <v>422033761</v>
      </c>
      <c r="M11" s="43">
        <v>119679537.87</v>
      </c>
      <c r="N11" s="44">
        <v>5</v>
      </c>
      <c r="O11" s="45" t="s">
        <v>43</v>
      </c>
    </row>
    <row r="12" spans="2:15" ht="15.95" customHeight="1">
      <c r="B12" s="37" t="s">
        <v>409</v>
      </c>
      <c r="C12" s="55" t="s">
        <v>39</v>
      </c>
      <c r="D12" s="52">
        <v>0.15</v>
      </c>
      <c r="E12" s="52">
        <v>0.15</v>
      </c>
      <c r="F12" s="52">
        <v>0.14000000000000001</v>
      </c>
      <c r="G12" s="41">
        <v>0.14000000000000001</v>
      </c>
      <c r="H12" s="52">
        <v>0.14000000000000001</v>
      </c>
      <c r="I12" s="52">
        <v>0.15</v>
      </c>
      <c r="J12" s="42">
        <v>-6.6666666666666536</v>
      </c>
      <c r="K12" s="43">
        <v>38</v>
      </c>
      <c r="L12" s="43">
        <v>181637500</v>
      </c>
      <c r="M12" s="43">
        <v>26209550</v>
      </c>
      <c r="N12" s="44">
        <v>4</v>
      </c>
      <c r="O12" s="45" t="s">
        <v>40</v>
      </c>
    </row>
    <row r="13" spans="2:15" ht="15.95" customHeight="1">
      <c r="B13" s="37" t="s">
        <v>396</v>
      </c>
      <c r="C13" s="55" t="s">
        <v>221</v>
      </c>
      <c r="D13" s="52">
        <v>0.23</v>
      </c>
      <c r="E13" s="52">
        <v>0.23</v>
      </c>
      <c r="F13" s="52">
        <v>0.2</v>
      </c>
      <c r="G13" s="41">
        <v>0.2</v>
      </c>
      <c r="H13" s="52">
        <v>0.2</v>
      </c>
      <c r="I13" s="52">
        <v>0.23</v>
      </c>
      <c r="J13" s="42">
        <v>-13.043478260869568</v>
      </c>
      <c r="K13" s="43">
        <v>15</v>
      </c>
      <c r="L13" s="43">
        <v>212693</v>
      </c>
      <c r="M13" s="43">
        <v>42598.6</v>
      </c>
      <c r="N13" s="44">
        <v>3</v>
      </c>
      <c r="O13" s="45" t="s">
        <v>224</v>
      </c>
    </row>
    <row r="14" spans="2:15" ht="15.95" customHeight="1">
      <c r="B14" s="37" t="s">
        <v>240</v>
      </c>
      <c r="C14" s="55" t="s">
        <v>160</v>
      </c>
      <c r="D14" s="52">
        <v>1.1000000000000001</v>
      </c>
      <c r="E14" s="52">
        <v>1.1000000000000001</v>
      </c>
      <c r="F14" s="52">
        <v>1.1000000000000001</v>
      </c>
      <c r="G14" s="41">
        <v>1.1000000000000001</v>
      </c>
      <c r="H14" s="52">
        <v>1.1000000000000001</v>
      </c>
      <c r="I14" s="52">
        <v>1.05</v>
      </c>
      <c r="J14" s="42">
        <v>4.7619047619047672</v>
      </c>
      <c r="K14" s="43">
        <v>9</v>
      </c>
      <c r="L14" s="43">
        <v>21000</v>
      </c>
      <c r="M14" s="43">
        <v>23100</v>
      </c>
      <c r="N14" s="44">
        <v>1</v>
      </c>
      <c r="O14" s="45" t="s">
        <v>161</v>
      </c>
    </row>
    <row r="15" spans="2:15" ht="15.95" customHeight="1">
      <c r="B15" s="37" t="s">
        <v>388</v>
      </c>
      <c r="C15" s="55" t="s">
        <v>123</v>
      </c>
      <c r="D15" s="52">
        <v>0.26</v>
      </c>
      <c r="E15" s="52">
        <v>0.26</v>
      </c>
      <c r="F15" s="52">
        <v>0.25</v>
      </c>
      <c r="G15" s="41">
        <v>0.26</v>
      </c>
      <c r="H15" s="52">
        <v>0.26</v>
      </c>
      <c r="I15" s="52">
        <v>0.26</v>
      </c>
      <c r="J15" s="42">
        <v>0</v>
      </c>
      <c r="K15" s="43">
        <v>39</v>
      </c>
      <c r="L15" s="43">
        <v>45696524</v>
      </c>
      <c r="M15" s="43">
        <v>11633411</v>
      </c>
      <c r="N15" s="44">
        <v>4</v>
      </c>
      <c r="O15" s="45" t="s">
        <v>128</v>
      </c>
    </row>
    <row r="16" spans="2:15" ht="15.95" customHeight="1">
      <c r="B16" s="37" t="s">
        <v>38</v>
      </c>
      <c r="C16" s="55" t="s">
        <v>37</v>
      </c>
      <c r="D16" s="52">
        <v>2.02</v>
      </c>
      <c r="E16" s="52">
        <v>2.02</v>
      </c>
      <c r="F16" s="52">
        <v>1.98</v>
      </c>
      <c r="G16" s="41">
        <v>2</v>
      </c>
      <c r="H16" s="52">
        <v>1.99</v>
      </c>
      <c r="I16" s="52">
        <v>2.02</v>
      </c>
      <c r="J16" s="42">
        <v>-1.4851485148514865</v>
      </c>
      <c r="K16" s="43">
        <v>443</v>
      </c>
      <c r="L16" s="43">
        <v>374424156</v>
      </c>
      <c r="M16" s="43">
        <v>747491581.70000005</v>
      </c>
      <c r="N16" s="44">
        <v>5</v>
      </c>
      <c r="O16" s="45" t="s">
        <v>55</v>
      </c>
    </row>
    <row r="17" spans="2:15" ht="15.95" customHeight="1">
      <c r="B17" s="37" t="s">
        <v>243</v>
      </c>
      <c r="C17" s="55" t="s">
        <v>244</v>
      </c>
      <c r="D17" s="52">
        <v>0.28999999999999998</v>
      </c>
      <c r="E17" s="52">
        <v>0.3</v>
      </c>
      <c r="F17" s="52">
        <v>0.28999999999999998</v>
      </c>
      <c r="G17" s="41">
        <v>0.28999999999999998</v>
      </c>
      <c r="H17" s="52">
        <v>0.3</v>
      </c>
      <c r="I17" s="52">
        <v>0.28999999999999998</v>
      </c>
      <c r="J17" s="42">
        <v>3.4482758620689724</v>
      </c>
      <c r="K17" s="43">
        <v>6</v>
      </c>
      <c r="L17" s="43">
        <v>325954</v>
      </c>
      <c r="M17" s="43">
        <v>94691.66</v>
      </c>
      <c r="N17" s="44">
        <v>4</v>
      </c>
      <c r="O17" s="45" t="s">
        <v>245</v>
      </c>
    </row>
    <row r="18" spans="2:15" ht="15.95" customHeight="1">
      <c r="B18" s="37" t="s">
        <v>184</v>
      </c>
      <c r="C18" s="55" t="s">
        <v>183</v>
      </c>
      <c r="D18" s="52">
        <v>0.41</v>
      </c>
      <c r="E18" s="52">
        <v>0.41</v>
      </c>
      <c r="F18" s="52">
        <v>0.41</v>
      </c>
      <c r="G18" s="41">
        <v>0.41</v>
      </c>
      <c r="H18" s="52">
        <v>0.41</v>
      </c>
      <c r="I18" s="52">
        <v>0.41</v>
      </c>
      <c r="J18" s="42">
        <v>0</v>
      </c>
      <c r="K18" s="43">
        <v>2</v>
      </c>
      <c r="L18" s="43">
        <v>44865</v>
      </c>
      <c r="M18" s="43">
        <v>18394.650000000001</v>
      </c>
      <c r="N18" s="44">
        <v>1</v>
      </c>
      <c r="O18" s="45" t="s">
        <v>197</v>
      </c>
    </row>
    <row r="19" spans="2:15" ht="15.95" customHeight="1">
      <c r="B19" s="37" t="s">
        <v>410</v>
      </c>
      <c r="C19" s="55" t="s">
        <v>279</v>
      </c>
      <c r="D19" s="52">
        <v>0.78</v>
      </c>
      <c r="E19" s="52">
        <v>0.78</v>
      </c>
      <c r="F19" s="52">
        <v>0.78</v>
      </c>
      <c r="G19" s="41">
        <v>0.78</v>
      </c>
      <c r="H19" s="52">
        <v>0.78</v>
      </c>
      <c r="I19" s="52">
        <v>0.78</v>
      </c>
      <c r="J19" s="42">
        <v>0</v>
      </c>
      <c r="K19" s="43">
        <v>1</v>
      </c>
      <c r="L19" s="43">
        <v>910500000</v>
      </c>
      <c r="M19" s="43">
        <v>710190000</v>
      </c>
      <c r="N19" s="44">
        <v>1</v>
      </c>
      <c r="O19" s="45" t="s">
        <v>280</v>
      </c>
    </row>
    <row r="20" spans="2:15" ht="15.95" customHeight="1">
      <c r="B20" s="37" t="s">
        <v>249</v>
      </c>
      <c r="C20" s="55" t="s">
        <v>106</v>
      </c>
      <c r="D20" s="52">
        <v>0.66</v>
      </c>
      <c r="E20" s="52">
        <v>0.66</v>
      </c>
      <c r="F20" s="52">
        <v>0.64</v>
      </c>
      <c r="G20" s="41">
        <v>0.65</v>
      </c>
      <c r="H20" s="52">
        <v>0.65</v>
      </c>
      <c r="I20" s="52">
        <v>0.68</v>
      </c>
      <c r="J20" s="42">
        <v>-4.4117647058823595</v>
      </c>
      <c r="K20" s="43">
        <v>12</v>
      </c>
      <c r="L20" s="43">
        <v>10658620</v>
      </c>
      <c r="M20" s="43">
        <v>6923328</v>
      </c>
      <c r="N20" s="44">
        <v>4</v>
      </c>
      <c r="O20" s="45" t="s">
        <v>107</v>
      </c>
    </row>
    <row r="21" spans="2:15" ht="15.95" customHeight="1">
      <c r="B21" s="37" t="s">
        <v>191</v>
      </c>
      <c r="C21" s="55" t="s">
        <v>190</v>
      </c>
      <c r="D21" s="52">
        <v>0.09</v>
      </c>
      <c r="E21" s="52">
        <v>0.09</v>
      </c>
      <c r="F21" s="52">
        <v>0.09</v>
      </c>
      <c r="G21" s="41">
        <v>0.09</v>
      </c>
      <c r="H21" s="52">
        <v>0.09</v>
      </c>
      <c r="I21" s="52">
        <v>0.09</v>
      </c>
      <c r="J21" s="42">
        <v>0</v>
      </c>
      <c r="K21" s="43">
        <v>6</v>
      </c>
      <c r="L21" s="43">
        <v>80442071</v>
      </c>
      <c r="M21" s="43">
        <v>7239786.3899999997</v>
      </c>
      <c r="N21" s="44">
        <v>3</v>
      </c>
      <c r="O21" s="45" t="s">
        <v>250</v>
      </c>
    </row>
    <row r="22" spans="2:15" ht="15.95" customHeight="1">
      <c r="B22" s="37" t="s">
        <v>398</v>
      </c>
      <c r="C22" s="55" t="s">
        <v>153</v>
      </c>
      <c r="D22" s="52">
        <v>0.17</v>
      </c>
      <c r="E22" s="52">
        <v>0.17</v>
      </c>
      <c r="F22" s="52">
        <v>0.17</v>
      </c>
      <c r="G22" s="41">
        <v>0.17</v>
      </c>
      <c r="H22" s="52">
        <v>0.17</v>
      </c>
      <c r="I22" s="52">
        <v>0.17</v>
      </c>
      <c r="J22" s="42">
        <v>0</v>
      </c>
      <c r="K22" s="43">
        <v>10</v>
      </c>
      <c r="L22" s="43">
        <v>9340528349</v>
      </c>
      <c r="M22" s="43">
        <v>1587889819.3299999</v>
      </c>
      <c r="N22" s="44">
        <v>2</v>
      </c>
      <c r="O22" s="45" t="s">
        <v>154</v>
      </c>
    </row>
    <row r="23" spans="2:15" ht="15.95" customHeight="1">
      <c r="B23" s="37" t="s">
        <v>406</v>
      </c>
      <c r="C23" s="55" t="s">
        <v>263</v>
      </c>
      <c r="D23" s="52">
        <v>0.14000000000000001</v>
      </c>
      <c r="E23" s="52">
        <v>0.14000000000000001</v>
      </c>
      <c r="F23" s="52">
        <v>0.14000000000000001</v>
      </c>
      <c r="G23" s="41">
        <v>0.14000000000000001</v>
      </c>
      <c r="H23" s="52">
        <v>0.14000000000000001</v>
      </c>
      <c r="I23" s="52">
        <v>0.16</v>
      </c>
      <c r="J23" s="42">
        <v>-12.499999999999989</v>
      </c>
      <c r="K23" s="43">
        <v>1</v>
      </c>
      <c r="L23" s="43">
        <v>1500000</v>
      </c>
      <c r="M23" s="43">
        <v>210000</v>
      </c>
      <c r="N23" s="44">
        <v>1</v>
      </c>
      <c r="O23" s="45" t="s">
        <v>264</v>
      </c>
    </row>
    <row r="24" spans="2:15" ht="15.95" customHeight="1">
      <c r="B24" s="37" t="s">
        <v>397</v>
      </c>
      <c r="C24" s="55" t="s">
        <v>295</v>
      </c>
      <c r="D24" s="52">
        <v>0.21</v>
      </c>
      <c r="E24" s="52">
        <v>0.21</v>
      </c>
      <c r="F24" s="52">
        <v>0.21</v>
      </c>
      <c r="G24" s="41">
        <v>0.21</v>
      </c>
      <c r="H24" s="52">
        <v>0.21</v>
      </c>
      <c r="I24" s="52">
        <v>0.25</v>
      </c>
      <c r="J24" s="42">
        <v>-16.000000000000004</v>
      </c>
      <c r="K24" s="43">
        <v>1</v>
      </c>
      <c r="L24" s="43">
        <v>1000000</v>
      </c>
      <c r="M24" s="43">
        <v>210000</v>
      </c>
      <c r="N24" s="44">
        <v>1</v>
      </c>
      <c r="O24" s="45" t="s">
        <v>296</v>
      </c>
    </row>
    <row r="25" spans="2:15" ht="15.95" customHeight="1">
      <c r="B25" s="37" t="s">
        <v>229</v>
      </c>
      <c r="C25" s="55" t="s">
        <v>230</v>
      </c>
      <c r="D25" s="52">
        <v>0.11</v>
      </c>
      <c r="E25" s="52">
        <v>0.11</v>
      </c>
      <c r="F25" s="52">
        <v>0.1</v>
      </c>
      <c r="G25" s="41">
        <v>0.11</v>
      </c>
      <c r="H25" s="52">
        <v>0.1</v>
      </c>
      <c r="I25" s="52">
        <v>0.11</v>
      </c>
      <c r="J25" s="42">
        <v>-9.0909090909090828</v>
      </c>
      <c r="K25" s="43">
        <v>103</v>
      </c>
      <c r="L25" s="43">
        <v>1061484310</v>
      </c>
      <c r="M25" s="43">
        <v>116740024.09999999</v>
      </c>
      <c r="N25" s="44">
        <v>5</v>
      </c>
      <c r="O25" s="45" t="s">
        <v>231</v>
      </c>
    </row>
    <row r="26" spans="2:15" ht="15.95" customHeight="1">
      <c r="B26" s="37" t="s">
        <v>434</v>
      </c>
      <c r="C26" s="55" t="s">
        <v>148</v>
      </c>
      <c r="D26" s="52">
        <v>0.05</v>
      </c>
      <c r="E26" s="52">
        <v>0.05</v>
      </c>
      <c r="F26" s="52">
        <v>0.05</v>
      </c>
      <c r="G26" s="41">
        <v>0.05</v>
      </c>
      <c r="H26" s="52">
        <v>0.05</v>
      </c>
      <c r="I26" s="52">
        <v>0.05</v>
      </c>
      <c r="J26" s="42">
        <v>0</v>
      </c>
      <c r="K26" s="43">
        <v>2</v>
      </c>
      <c r="L26" s="43">
        <v>4000</v>
      </c>
      <c r="M26" s="43">
        <v>200</v>
      </c>
      <c r="N26" s="44">
        <v>2</v>
      </c>
      <c r="O26" s="45" t="s">
        <v>242</v>
      </c>
    </row>
    <row r="27" spans="2:15" ht="15.95" customHeight="1">
      <c r="B27" s="124" t="s">
        <v>377</v>
      </c>
      <c r="C27" s="126"/>
      <c r="D27" s="124"/>
      <c r="E27" s="125"/>
      <c r="F27" s="125"/>
      <c r="G27" s="125"/>
      <c r="H27" s="125"/>
      <c r="I27" s="125"/>
      <c r="J27" s="126"/>
      <c r="K27" s="48">
        <f>SUM(K5:K26)</f>
        <v>1576</v>
      </c>
      <c r="L27" s="49">
        <f>SUM(L5:L26)</f>
        <v>12768384836</v>
      </c>
      <c r="M27" s="49">
        <f>SUM(M5:M26)</f>
        <v>4378419728.6300001</v>
      </c>
      <c r="N27" s="49">
        <v>5</v>
      </c>
      <c r="O27" s="47" t="s">
        <v>14</v>
      </c>
    </row>
    <row r="28" spans="2:15" ht="15.95" customHeight="1">
      <c r="B28" s="51" t="s">
        <v>27</v>
      </c>
      <c r="C28" s="128"/>
      <c r="D28" s="128" t="s">
        <v>95</v>
      </c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</row>
    <row r="29" spans="2:15" ht="15.95" customHeight="1">
      <c r="B29" s="37" t="s">
        <v>385</v>
      </c>
      <c r="C29" s="55" t="s">
        <v>32</v>
      </c>
      <c r="D29" s="52">
        <v>13.19</v>
      </c>
      <c r="E29" s="52">
        <v>13.19</v>
      </c>
      <c r="F29" s="52">
        <v>12.83</v>
      </c>
      <c r="G29" s="41">
        <v>13.01</v>
      </c>
      <c r="H29" s="52">
        <v>12.9</v>
      </c>
      <c r="I29" s="52">
        <v>13.2</v>
      </c>
      <c r="J29" s="42">
        <v>-2.2727272727272596</v>
      </c>
      <c r="K29" s="43">
        <v>387</v>
      </c>
      <c r="L29" s="43">
        <v>34266192</v>
      </c>
      <c r="M29" s="43">
        <v>445840447.78999996</v>
      </c>
      <c r="N29" s="44">
        <v>5</v>
      </c>
      <c r="O29" s="45" t="s">
        <v>33</v>
      </c>
    </row>
    <row r="30" spans="2:15" ht="15.95" customHeight="1">
      <c r="B30" s="37" t="s">
        <v>112</v>
      </c>
      <c r="C30" s="55" t="s">
        <v>113</v>
      </c>
      <c r="D30" s="52">
        <v>2.65</v>
      </c>
      <c r="E30" s="52">
        <v>3.1</v>
      </c>
      <c r="F30" s="52">
        <v>2.6</v>
      </c>
      <c r="G30" s="41">
        <v>2.76</v>
      </c>
      <c r="H30" s="52">
        <v>3.1</v>
      </c>
      <c r="I30" s="52">
        <v>2.65</v>
      </c>
      <c r="J30" s="42">
        <v>16.981132075471695</v>
      </c>
      <c r="K30" s="43">
        <v>54</v>
      </c>
      <c r="L30" s="43">
        <v>1338006</v>
      </c>
      <c r="M30" s="43">
        <v>3689883.7</v>
      </c>
      <c r="N30" s="44">
        <v>5</v>
      </c>
      <c r="O30" s="45" t="s">
        <v>301</v>
      </c>
    </row>
    <row r="31" spans="2:15" ht="15.95" customHeight="1">
      <c r="B31" s="127" t="s">
        <v>93</v>
      </c>
      <c r="C31" s="127"/>
      <c r="D31" s="127"/>
      <c r="E31" s="127"/>
      <c r="F31" s="127"/>
      <c r="G31" s="127"/>
      <c r="H31" s="127"/>
      <c r="I31" s="127"/>
      <c r="J31" s="127"/>
      <c r="K31" s="48">
        <f>SUM(K29:K30)</f>
        <v>441</v>
      </c>
      <c r="L31" s="49">
        <f>SUM(L29:L30)</f>
        <v>35604198</v>
      </c>
      <c r="M31" s="49">
        <f>SUM(M29:M30)</f>
        <v>449530331.48999995</v>
      </c>
      <c r="N31" s="49">
        <v>5</v>
      </c>
      <c r="O31" s="47" t="s">
        <v>14</v>
      </c>
    </row>
    <row r="32" spans="2:15" ht="15.95" customHeight="1">
      <c r="B32" s="51" t="s">
        <v>114</v>
      </c>
      <c r="C32" s="128"/>
      <c r="D32" s="128" t="s">
        <v>116</v>
      </c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</row>
    <row r="33" spans="2:15" ht="15.95" customHeight="1">
      <c r="B33" s="37" t="s">
        <v>382</v>
      </c>
      <c r="C33" s="55" t="s">
        <v>163</v>
      </c>
      <c r="D33" s="52">
        <v>0.98</v>
      </c>
      <c r="E33" s="52">
        <v>1</v>
      </c>
      <c r="F33" s="52">
        <v>0.86</v>
      </c>
      <c r="G33" s="41">
        <v>0.96</v>
      </c>
      <c r="H33" s="52">
        <v>0.86</v>
      </c>
      <c r="I33" s="52">
        <v>0.98</v>
      </c>
      <c r="J33" s="42">
        <v>-12.244897959183676</v>
      </c>
      <c r="K33" s="43">
        <v>38</v>
      </c>
      <c r="L33" s="43">
        <v>6497587</v>
      </c>
      <c r="M33" s="43">
        <v>6236949.1399999997</v>
      </c>
      <c r="N33" s="44">
        <v>5</v>
      </c>
      <c r="O33" s="45" t="s">
        <v>164</v>
      </c>
    </row>
    <row r="34" spans="2:15" ht="15.95" customHeight="1">
      <c r="B34" s="37" t="s">
        <v>408</v>
      </c>
      <c r="C34" s="55" t="s">
        <v>149</v>
      </c>
      <c r="D34" s="52">
        <v>0.78</v>
      </c>
      <c r="E34" s="52">
        <v>0.78</v>
      </c>
      <c r="F34" s="52">
        <v>0.78</v>
      </c>
      <c r="G34" s="41">
        <v>0.78</v>
      </c>
      <c r="H34" s="52">
        <v>0.78</v>
      </c>
      <c r="I34" s="52">
        <v>0.78</v>
      </c>
      <c r="J34" s="42">
        <v>0</v>
      </c>
      <c r="K34" s="43">
        <v>1</v>
      </c>
      <c r="L34" s="43">
        <v>63000</v>
      </c>
      <c r="M34" s="43">
        <v>49140</v>
      </c>
      <c r="N34" s="44">
        <v>1</v>
      </c>
      <c r="O34" s="45" t="s">
        <v>150</v>
      </c>
    </row>
    <row r="35" spans="2:15" ht="15.95" customHeight="1">
      <c r="B35" s="37" t="s">
        <v>402</v>
      </c>
      <c r="C35" s="55" t="s">
        <v>207</v>
      </c>
      <c r="D35" s="52">
        <v>0.52</v>
      </c>
      <c r="E35" s="52">
        <v>0.55000000000000004</v>
      </c>
      <c r="F35" s="52">
        <v>0.52</v>
      </c>
      <c r="G35" s="41">
        <v>0.55000000000000004</v>
      </c>
      <c r="H35" s="52">
        <v>0.55000000000000004</v>
      </c>
      <c r="I35" s="52">
        <v>0.6</v>
      </c>
      <c r="J35" s="42">
        <v>-8.333333333333325</v>
      </c>
      <c r="K35" s="43">
        <v>12</v>
      </c>
      <c r="L35" s="43">
        <v>587238</v>
      </c>
      <c r="M35" s="43">
        <v>321822.33</v>
      </c>
      <c r="N35" s="44">
        <v>3</v>
      </c>
      <c r="O35" s="45" t="s">
        <v>211</v>
      </c>
    </row>
    <row r="36" spans="2:15" ht="15.95" customHeight="1">
      <c r="B36" s="127" t="s">
        <v>115</v>
      </c>
      <c r="C36" s="127"/>
      <c r="D36" s="127"/>
      <c r="E36" s="127"/>
      <c r="F36" s="127"/>
      <c r="G36" s="127"/>
      <c r="H36" s="127"/>
      <c r="I36" s="127"/>
      <c r="J36" s="127"/>
      <c r="K36" s="48">
        <f>SUM(K33:K35)</f>
        <v>51</v>
      </c>
      <c r="L36" s="49">
        <f>SUM(L33:L35)</f>
        <v>7147825</v>
      </c>
      <c r="M36" s="49">
        <f>SUM(M33:M35)</f>
        <v>6607911.4699999997</v>
      </c>
      <c r="N36" s="49">
        <v>5</v>
      </c>
      <c r="O36" s="47" t="s">
        <v>14</v>
      </c>
    </row>
    <row r="37" spans="2:15" ht="15.95" customHeight="1">
      <c r="J37" s="4"/>
      <c r="K37" s="4"/>
      <c r="L37" s="4"/>
      <c r="M37" s="4"/>
      <c r="N37" s="4"/>
    </row>
    <row r="38" spans="2:15" ht="15.95" customHeight="1">
      <c r="J38" s="4"/>
      <c r="K38" s="4"/>
      <c r="L38" s="4"/>
      <c r="M38" s="4"/>
      <c r="N38" s="4"/>
    </row>
    <row r="39" spans="2:15" ht="38.25" customHeight="1">
      <c r="B39" s="110" t="s">
        <v>4</v>
      </c>
      <c r="C39" s="111"/>
      <c r="D39" s="111"/>
      <c r="E39" s="121" t="s">
        <v>417</v>
      </c>
      <c r="F39" s="121"/>
      <c r="G39" s="121"/>
      <c r="H39" s="121"/>
      <c r="I39" s="121"/>
      <c r="J39" s="121"/>
      <c r="K39" s="121"/>
      <c r="L39" s="121"/>
      <c r="M39" s="121"/>
      <c r="N39" s="121"/>
      <c r="O39" s="50"/>
    </row>
    <row r="40" spans="2:15" ht="28.5" customHeight="1">
      <c r="B40" s="122" t="s">
        <v>5</v>
      </c>
      <c r="C40" s="123"/>
      <c r="D40" s="123"/>
      <c r="E40" s="123"/>
      <c r="F40" s="121" t="s">
        <v>418</v>
      </c>
      <c r="G40" s="121"/>
      <c r="H40" s="121"/>
      <c r="I40" s="121"/>
      <c r="J40" s="121"/>
      <c r="K40" s="121"/>
      <c r="L40" s="121"/>
      <c r="M40" s="121"/>
      <c r="N40" s="121"/>
      <c r="O40" s="30"/>
    </row>
    <row r="41" spans="2:15" ht="69.75" customHeight="1">
      <c r="B41" s="31" t="s">
        <v>0</v>
      </c>
      <c r="C41" s="32" t="s">
        <v>6</v>
      </c>
      <c r="D41" s="32" t="s">
        <v>7</v>
      </c>
      <c r="E41" s="32" t="s">
        <v>8</v>
      </c>
      <c r="F41" s="32" t="s">
        <v>9</v>
      </c>
      <c r="G41" s="32" t="s">
        <v>22</v>
      </c>
      <c r="H41" s="32" t="s">
        <v>2</v>
      </c>
      <c r="I41" s="32" t="s">
        <v>23</v>
      </c>
      <c r="J41" s="33" t="s">
        <v>10</v>
      </c>
      <c r="K41" s="34" t="s">
        <v>97</v>
      </c>
      <c r="L41" s="32" t="s">
        <v>64</v>
      </c>
      <c r="M41" s="32" t="s">
        <v>65</v>
      </c>
      <c r="N41" s="32" t="s">
        <v>11</v>
      </c>
      <c r="O41" s="35" t="s">
        <v>1</v>
      </c>
    </row>
    <row r="42" spans="2:15" ht="19.5" customHeight="1">
      <c r="B42" s="51" t="s">
        <v>28</v>
      </c>
      <c r="C42" s="128"/>
      <c r="D42" s="128" t="s">
        <v>31</v>
      </c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</row>
    <row r="43" spans="2:15" ht="19.5" customHeight="1">
      <c r="B43" s="37" t="s">
        <v>395</v>
      </c>
      <c r="C43" s="38" t="s">
        <v>143</v>
      </c>
      <c r="D43" s="39">
        <v>4.4000000000000004</v>
      </c>
      <c r="E43" s="40">
        <v>5</v>
      </c>
      <c r="F43" s="40">
        <v>4.3499999999999996</v>
      </c>
      <c r="G43" s="41">
        <v>4.58</v>
      </c>
      <c r="H43" s="41">
        <v>4.6500000000000004</v>
      </c>
      <c r="I43" s="41">
        <v>4.4800000000000004</v>
      </c>
      <c r="J43" s="42">
        <v>3.7946428571428603</v>
      </c>
      <c r="K43" s="43">
        <v>68</v>
      </c>
      <c r="L43" s="43">
        <v>2636880</v>
      </c>
      <c r="M43" s="43">
        <v>12065214.539999999</v>
      </c>
      <c r="N43" s="44">
        <v>5</v>
      </c>
      <c r="O43" s="45" t="s">
        <v>144</v>
      </c>
    </row>
    <row r="44" spans="2:15" ht="19.5" customHeight="1">
      <c r="B44" s="37" t="s">
        <v>411</v>
      </c>
      <c r="C44" s="38" t="s">
        <v>212</v>
      </c>
      <c r="D44" s="39">
        <v>7.23</v>
      </c>
      <c r="E44" s="40">
        <v>7.26</v>
      </c>
      <c r="F44" s="40">
        <v>7.05</v>
      </c>
      <c r="G44" s="41">
        <v>7.13</v>
      </c>
      <c r="H44" s="41">
        <v>7.1</v>
      </c>
      <c r="I44" s="41">
        <v>7.1</v>
      </c>
      <c r="J44" s="42">
        <v>0</v>
      </c>
      <c r="K44" s="43">
        <v>14</v>
      </c>
      <c r="L44" s="43">
        <v>476211</v>
      </c>
      <c r="M44" s="43">
        <v>3393940.4299999997</v>
      </c>
      <c r="N44" s="44">
        <v>3</v>
      </c>
      <c r="O44" s="45" t="s">
        <v>218</v>
      </c>
    </row>
    <row r="45" spans="2:15" ht="19.5" customHeight="1">
      <c r="B45" s="37" t="s">
        <v>67</v>
      </c>
      <c r="C45" s="38" t="s">
        <v>68</v>
      </c>
      <c r="D45" s="39">
        <v>4.05</v>
      </c>
      <c r="E45" s="40">
        <v>4.09</v>
      </c>
      <c r="F45" s="40">
        <v>3.51</v>
      </c>
      <c r="G45" s="41">
        <v>3.78</v>
      </c>
      <c r="H45" s="41">
        <v>3.82</v>
      </c>
      <c r="I45" s="41">
        <v>4.05</v>
      </c>
      <c r="J45" s="42">
        <v>-5.6790123456790127</v>
      </c>
      <c r="K45" s="43">
        <v>340</v>
      </c>
      <c r="L45" s="43">
        <v>43490586</v>
      </c>
      <c r="M45" s="43">
        <v>164336901.18000001</v>
      </c>
      <c r="N45" s="44">
        <v>5</v>
      </c>
      <c r="O45" s="45" t="s">
        <v>69</v>
      </c>
    </row>
    <row r="46" spans="2:15" ht="19.5" customHeight="1">
      <c r="B46" s="37" t="s">
        <v>435</v>
      </c>
      <c r="C46" s="38" t="s">
        <v>178</v>
      </c>
      <c r="D46" s="39">
        <v>0.9</v>
      </c>
      <c r="E46" s="40">
        <v>0.9</v>
      </c>
      <c r="F46" s="40">
        <v>0.9</v>
      </c>
      <c r="G46" s="41">
        <v>0.9</v>
      </c>
      <c r="H46" s="41">
        <v>0.9</v>
      </c>
      <c r="I46" s="41">
        <v>0.9</v>
      </c>
      <c r="J46" s="42">
        <v>0</v>
      </c>
      <c r="K46" s="43">
        <v>1</v>
      </c>
      <c r="L46" s="43">
        <v>111111</v>
      </c>
      <c r="M46" s="43">
        <v>99999.9</v>
      </c>
      <c r="N46" s="44">
        <v>1</v>
      </c>
      <c r="O46" s="45" t="s">
        <v>180</v>
      </c>
    </row>
    <row r="47" spans="2:15" ht="19.5" customHeight="1">
      <c r="B47" s="37" t="s">
        <v>391</v>
      </c>
      <c r="C47" s="38" t="s">
        <v>202</v>
      </c>
      <c r="D47" s="39">
        <v>1.8</v>
      </c>
      <c r="E47" s="40">
        <v>2.73</v>
      </c>
      <c r="F47" s="40">
        <v>1.8</v>
      </c>
      <c r="G47" s="41">
        <v>2.2200000000000002</v>
      </c>
      <c r="H47" s="41">
        <v>2.35</v>
      </c>
      <c r="I47" s="41">
        <v>1.8</v>
      </c>
      <c r="J47" s="42">
        <v>30.555555555555557</v>
      </c>
      <c r="K47" s="43">
        <v>315</v>
      </c>
      <c r="L47" s="43">
        <v>59412112</v>
      </c>
      <c r="M47" s="43">
        <v>144278510.31999999</v>
      </c>
      <c r="N47" s="44">
        <v>5</v>
      </c>
      <c r="O47" s="45" t="s">
        <v>203</v>
      </c>
    </row>
    <row r="48" spans="2:15" ht="19.5" customHeight="1">
      <c r="B48" s="37" t="s">
        <v>376</v>
      </c>
      <c r="C48" s="38" t="s">
        <v>179</v>
      </c>
      <c r="D48" s="39">
        <v>1.96</v>
      </c>
      <c r="E48" s="40">
        <v>2.04</v>
      </c>
      <c r="F48" s="40">
        <v>1.9</v>
      </c>
      <c r="G48" s="41">
        <v>1.96</v>
      </c>
      <c r="H48" s="41">
        <v>2</v>
      </c>
      <c r="I48" s="41">
        <v>1.98</v>
      </c>
      <c r="J48" s="42">
        <v>1.0101010101010166</v>
      </c>
      <c r="K48" s="43">
        <v>27</v>
      </c>
      <c r="L48" s="43">
        <v>7501256</v>
      </c>
      <c r="M48" s="43">
        <v>14722054.74</v>
      </c>
      <c r="N48" s="44">
        <v>5</v>
      </c>
      <c r="O48" s="45" t="s">
        <v>181</v>
      </c>
    </row>
    <row r="49" spans="2:15" ht="22.5" customHeight="1">
      <c r="B49" s="127" t="s">
        <v>94</v>
      </c>
      <c r="C49" s="127"/>
      <c r="D49" s="127"/>
      <c r="E49" s="127"/>
      <c r="F49" s="127"/>
      <c r="G49" s="127"/>
      <c r="H49" s="127"/>
      <c r="I49" s="127"/>
      <c r="J49" s="127"/>
      <c r="K49" s="48">
        <f>SUM(K43:K48)</f>
        <v>765</v>
      </c>
      <c r="L49" s="49">
        <f>SUM(L43:L48)</f>
        <v>113628156</v>
      </c>
      <c r="M49" s="49">
        <f>SUM(M43:M48)</f>
        <v>338896621.11000001</v>
      </c>
      <c r="N49" s="49">
        <v>5</v>
      </c>
      <c r="O49" s="47" t="s">
        <v>14</v>
      </c>
    </row>
    <row r="50" spans="2:15" ht="22.5" customHeight="1">
      <c r="B50" s="51" t="s">
        <v>76</v>
      </c>
      <c r="C50" s="128" t="s">
        <v>30</v>
      </c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</row>
    <row r="51" spans="2:15" ht="15.95" customHeight="1">
      <c r="B51" s="37" t="s">
        <v>56</v>
      </c>
      <c r="C51" s="38" t="s">
        <v>57</v>
      </c>
      <c r="D51" s="39">
        <v>2.44</v>
      </c>
      <c r="E51" s="39">
        <v>2.44</v>
      </c>
      <c r="F51" s="40">
        <v>2.39</v>
      </c>
      <c r="G51" s="41">
        <v>2.41</v>
      </c>
      <c r="H51" s="41">
        <v>2.41</v>
      </c>
      <c r="I51" s="41">
        <v>2.44</v>
      </c>
      <c r="J51" s="42">
        <v>-1.2295081967213073</v>
      </c>
      <c r="K51" s="43">
        <v>167</v>
      </c>
      <c r="L51" s="43">
        <v>24649454</v>
      </c>
      <c r="M51" s="43">
        <v>59299306.250000007</v>
      </c>
      <c r="N51" s="44">
        <v>5</v>
      </c>
      <c r="O51" s="45" t="s">
        <v>58</v>
      </c>
    </row>
    <row r="52" spans="2:15" ht="15.95" customHeight="1">
      <c r="B52" s="37" t="s">
        <v>157</v>
      </c>
      <c r="C52" s="38" t="s">
        <v>156</v>
      </c>
      <c r="D52" s="39">
        <v>5.9</v>
      </c>
      <c r="E52" s="39">
        <v>5.9</v>
      </c>
      <c r="F52" s="40">
        <v>5.7</v>
      </c>
      <c r="G52" s="41">
        <v>5.83</v>
      </c>
      <c r="H52" s="41">
        <v>5.7</v>
      </c>
      <c r="I52" s="41">
        <v>5.9</v>
      </c>
      <c r="J52" s="42">
        <v>-3.3898305084745783</v>
      </c>
      <c r="K52" s="43">
        <v>99</v>
      </c>
      <c r="L52" s="43">
        <v>7175742</v>
      </c>
      <c r="M52" s="43">
        <v>41843020.920000002</v>
      </c>
      <c r="N52" s="44">
        <v>5</v>
      </c>
      <c r="O52" s="45" t="s">
        <v>158</v>
      </c>
    </row>
    <row r="53" spans="2:15" ht="15.95" customHeight="1">
      <c r="B53" s="37" t="s">
        <v>187</v>
      </c>
      <c r="C53" s="38" t="s">
        <v>185</v>
      </c>
      <c r="D53" s="39">
        <v>17.45</v>
      </c>
      <c r="E53" s="39">
        <v>17.7</v>
      </c>
      <c r="F53" s="40">
        <v>17.45</v>
      </c>
      <c r="G53" s="41">
        <v>17.489999999999998</v>
      </c>
      <c r="H53" s="41">
        <v>17.5</v>
      </c>
      <c r="I53" s="41">
        <v>17.2</v>
      </c>
      <c r="J53" s="42">
        <v>1.744186046511631</v>
      </c>
      <c r="K53" s="43">
        <v>26</v>
      </c>
      <c r="L53" s="43">
        <v>1012488</v>
      </c>
      <c r="M53" s="43">
        <v>17705198.600000001</v>
      </c>
      <c r="N53" s="44">
        <v>3</v>
      </c>
      <c r="O53" s="45" t="s">
        <v>196</v>
      </c>
    </row>
    <row r="54" spans="2:15" ht="15.95" customHeight="1">
      <c r="B54" s="37" t="s">
        <v>59</v>
      </c>
      <c r="C54" s="38" t="s">
        <v>34</v>
      </c>
      <c r="D54" s="39">
        <v>5.15</v>
      </c>
      <c r="E54" s="39">
        <v>5.2</v>
      </c>
      <c r="F54" s="40">
        <v>5.0199999999999996</v>
      </c>
      <c r="G54" s="41">
        <v>5.1100000000000003</v>
      </c>
      <c r="H54" s="41">
        <v>5.2</v>
      </c>
      <c r="I54" s="41">
        <v>5.15</v>
      </c>
      <c r="J54" s="42">
        <v>0.97087378640776656</v>
      </c>
      <c r="K54" s="43">
        <v>368</v>
      </c>
      <c r="L54" s="43">
        <v>558688426</v>
      </c>
      <c r="M54" s="43">
        <v>2852535170.9100003</v>
      </c>
      <c r="N54" s="44">
        <v>5</v>
      </c>
      <c r="O54" s="45" t="s">
        <v>35</v>
      </c>
    </row>
    <row r="55" spans="2:15" ht="15.95" customHeight="1">
      <c r="B55" s="37" t="s">
        <v>60</v>
      </c>
      <c r="C55" s="38" t="s">
        <v>41</v>
      </c>
      <c r="D55" s="39">
        <v>2.6</v>
      </c>
      <c r="E55" s="39">
        <v>2.74</v>
      </c>
      <c r="F55" s="40">
        <v>2.5</v>
      </c>
      <c r="G55" s="41">
        <v>2.4700000000000002</v>
      </c>
      <c r="H55" s="41">
        <v>2.74</v>
      </c>
      <c r="I55" s="41">
        <v>2.6</v>
      </c>
      <c r="J55" s="42">
        <v>5.3846153846153877</v>
      </c>
      <c r="K55" s="43">
        <v>19</v>
      </c>
      <c r="L55" s="43">
        <v>2497337</v>
      </c>
      <c r="M55" s="43">
        <v>6165515.1099999994</v>
      </c>
      <c r="N55" s="44">
        <v>4</v>
      </c>
      <c r="O55" s="45" t="s">
        <v>61</v>
      </c>
    </row>
    <row r="56" spans="2:15" ht="15.95" customHeight="1">
      <c r="B56" s="37" t="s">
        <v>394</v>
      </c>
      <c r="C56" s="38" t="s">
        <v>46</v>
      </c>
      <c r="D56" s="39">
        <v>2.75</v>
      </c>
      <c r="E56" s="39">
        <v>2.9</v>
      </c>
      <c r="F56" s="40">
        <v>2.75</v>
      </c>
      <c r="G56" s="41">
        <v>2.8</v>
      </c>
      <c r="H56" s="41">
        <v>2.75</v>
      </c>
      <c r="I56" s="41">
        <v>2.68</v>
      </c>
      <c r="J56" s="42">
        <v>2.6119402985074647</v>
      </c>
      <c r="K56" s="43">
        <v>37</v>
      </c>
      <c r="L56" s="43">
        <v>13204492</v>
      </c>
      <c r="M56" s="43">
        <v>36971977.019999996</v>
      </c>
      <c r="N56" s="44">
        <v>5</v>
      </c>
      <c r="O56" s="45" t="s">
        <v>44</v>
      </c>
    </row>
    <row r="57" spans="2:15" ht="15.95" customHeight="1">
      <c r="B57" s="37" t="s">
        <v>127</v>
      </c>
      <c r="C57" s="38" t="s">
        <v>126</v>
      </c>
      <c r="D57" s="39">
        <v>4.2</v>
      </c>
      <c r="E57" s="39">
        <v>4.83</v>
      </c>
      <c r="F57" s="40">
        <v>4.2</v>
      </c>
      <c r="G57" s="41">
        <v>4.34</v>
      </c>
      <c r="H57" s="41">
        <v>4.83</v>
      </c>
      <c r="I57" s="41">
        <v>4.2</v>
      </c>
      <c r="J57" s="42">
        <v>14.999999999999991</v>
      </c>
      <c r="K57" s="43">
        <v>18</v>
      </c>
      <c r="L57" s="43">
        <v>868059</v>
      </c>
      <c r="M57" s="43">
        <v>3764534.2</v>
      </c>
      <c r="N57" s="44">
        <v>3</v>
      </c>
      <c r="O57" s="45" t="s">
        <v>129</v>
      </c>
    </row>
    <row r="58" spans="2:15" ht="15.95" customHeight="1">
      <c r="B58" s="37" t="s">
        <v>399</v>
      </c>
      <c r="C58" s="38" t="s">
        <v>186</v>
      </c>
      <c r="D58" s="39">
        <v>1.36</v>
      </c>
      <c r="E58" s="39">
        <v>1.74</v>
      </c>
      <c r="F58" s="40">
        <v>1.3</v>
      </c>
      <c r="G58" s="41">
        <v>1.48</v>
      </c>
      <c r="H58" s="41">
        <v>1.32</v>
      </c>
      <c r="I58" s="41">
        <v>1.34</v>
      </c>
      <c r="J58" s="42">
        <v>-1.4925373134328401</v>
      </c>
      <c r="K58" s="43">
        <v>408</v>
      </c>
      <c r="L58" s="43">
        <v>103872068</v>
      </c>
      <c r="M58" s="43">
        <v>153564942.67000002</v>
      </c>
      <c r="N58" s="44">
        <v>5</v>
      </c>
      <c r="O58" s="45" t="s">
        <v>195</v>
      </c>
    </row>
    <row r="59" spans="2:15" ht="15.95" customHeight="1">
      <c r="B59" s="37" t="s">
        <v>407</v>
      </c>
      <c r="C59" s="38" t="s">
        <v>155</v>
      </c>
      <c r="D59" s="39">
        <v>2.1</v>
      </c>
      <c r="E59" s="39">
        <v>2.1</v>
      </c>
      <c r="F59" s="40">
        <v>2.1</v>
      </c>
      <c r="G59" s="41">
        <v>2.1</v>
      </c>
      <c r="H59" s="41">
        <v>2.1</v>
      </c>
      <c r="I59" s="41">
        <v>2.0499999999999998</v>
      </c>
      <c r="J59" s="42">
        <v>2.4390243902439046</v>
      </c>
      <c r="K59" s="43">
        <v>7</v>
      </c>
      <c r="L59" s="43">
        <v>1414700</v>
      </c>
      <c r="M59" s="43">
        <v>2970870</v>
      </c>
      <c r="N59" s="44">
        <v>2</v>
      </c>
      <c r="O59" s="45" t="s">
        <v>159</v>
      </c>
    </row>
    <row r="60" spans="2:15" ht="15.95" customHeight="1">
      <c r="B60" s="37" t="s">
        <v>84</v>
      </c>
      <c r="C60" s="38" t="s">
        <v>85</v>
      </c>
      <c r="D60" s="39">
        <v>2.2999999999999998</v>
      </c>
      <c r="E60" s="39">
        <v>2.35</v>
      </c>
      <c r="F60" s="40">
        <v>2.2999999999999998</v>
      </c>
      <c r="G60" s="41">
        <v>2.34</v>
      </c>
      <c r="H60" s="41">
        <v>2.35</v>
      </c>
      <c r="I60" s="41">
        <v>2.2999999999999998</v>
      </c>
      <c r="J60" s="42">
        <v>2.1739130434782705</v>
      </c>
      <c r="K60" s="43">
        <v>8</v>
      </c>
      <c r="L60" s="43">
        <v>2436186</v>
      </c>
      <c r="M60" s="43">
        <v>5703227.7999999998</v>
      </c>
      <c r="N60" s="44">
        <v>3</v>
      </c>
      <c r="O60" s="45" t="s">
        <v>86</v>
      </c>
    </row>
    <row r="61" spans="2:15" ht="15.95" customHeight="1">
      <c r="B61" s="37" t="s">
        <v>87</v>
      </c>
      <c r="C61" s="38" t="s">
        <v>88</v>
      </c>
      <c r="D61" s="39">
        <v>1.95</v>
      </c>
      <c r="E61" s="39">
        <v>2.15</v>
      </c>
      <c r="F61" s="40">
        <v>1.84</v>
      </c>
      <c r="G61" s="41">
        <v>2.0299999999999998</v>
      </c>
      <c r="H61" s="41">
        <v>2.1</v>
      </c>
      <c r="I61" s="41">
        <v>1.95</v>
      </c>
      <c r="J61" s="42">
        <v>7.6923076923077094</v>
      </c>
      <c r="K61" s="43">
        <v>35</v>
      </c>
      <c r="L61" s="43">
        <v>8732998</v>
      </c>
      <c r="M61" s="43">
        <v>17688685</v>
      </c>
      <c r="N61" s="44">
        <v>5</v>
      </c>
      <c r="O61" s="45" t="s">
        <v>89</v>
      </c>
    </row>
    <row r="62" spans="2:15" ht="15.95" customHeight="1">
      <c r="B62" s="37" t="s">
        <v>436</v>
      </c>
      <c r="C62" s="38" t="s">
        <v>339</v>
      </c>
      <c r="D62" s="39">
        <v>3.3</v>
      </c>
      <c r="E62" s="39">
        <v>3.3</v>
      </c>
      <c r="F62" s="40">
        <v>3.3</v>
      </c>
      <c r="G62" s="41">
        <v>3.3</v>
      </c>
      <c r="H62" s="41">
        <v>3.3</v>
      </c>
      <c r="I62" s="41">
        <v>3</v>
      </c>
      <c r="J62" s="42">
        <v>9.9999999999999858</v>
      </c>
      <c r="K62" s="43">
        <v>8</v>
      </c>
      <c r="L62" s="43">
        <v>600000</v>
      </c>
      <c r="M62" s="43">
        <v>1980000</v>
      </c>
      <c r="N62" s="44">
        <v>1</v>
      </c>
      <c r="O62" s="45" t="s">
        <v>340</v>
      </c>
    </row>
    <row r="63" spans="2:15" ht="15.95" customHeight="1">
      <c r="B63" s="37" t="s">
        <v>81</v>
      </c>
      <c r="C63" s="38" t="s">
        <v>82</v>
      </c>
      <c r="D63" s="39">
        <v>3.35</v>
      </c>
      <c r="E63" s="39">
        <v>3.35</v>
      </c>
      <c r="F63" s="40">
        <v>3.21</v>
      </c>
      <c r="G63" s="41">
        <v>3.3</v>
      </c>
      <c r="H63" s="41">
        <v>3.3</v>
      </c>
      <c r="I63" s="41">
        <v>3.35</v>
      </c>
      <c r="J63" s="42">
        <v>-1.4925373134328401</v>
      </c>
      <c r="K63" s="43">
        <v>91</v>
      </c>
      <c r="L63" s="43">
        <v>12774153</v>
      </c>
      <c r="M63" s="43">
        <v>41922372.93</v>
      </c>
      <c r="N63" s="44">
        <v>5</v>
      </c>
      <c r="O63" s="45" t="s">
        <v>83</v>
      </c>
    </row>
    <row r="64" spans="2:15" ht="15.95" customHeight="1">
      <c r="B64" s="37" t="s">
        <v>390</v>
      </c>
      <c r="C64" s="38" t="s">
        <v>77</v>
      </c>
      <c r="D64" s="39">
        <v>1.85</v>
      </c>
      <c r="E64" s="39">
        <v>1.86</v>
      </c>
      <c r="F64" s="40">
        <v>1.85</v>
      </c>
      <c r="G64" s="41">
        <v>1.85</v>
      </c>
      <c r="H64" s="41">
        <v>1.85</v>
      </c>
      <c r="I64" s="41">
        <v>1.85</v>
      </c>
      <c r="J64" s="42">
        <v>0</v>
      </c>
      <c r="K64" s="43">
        <v>8</v>
      </c>
      <c r="L64" s="43">
        <v>5150717</v>
      </c>
      <c r="M64" s="43">
        <v>9529826.4500000011</v>
      </c>
      <c r="N64" s="44">
        <v>3</v>
      </c>
      <c r="O64" s="45" t="s">
        <v>78</v>
      </c>
    </row>
    <row r="65" spans="2:15" ht="15.95" customHeight="1">
      <c r="B65" s="37" t="s">
        <v>342</v>
      </c>
      <c r="C65" s="38" t="s">
        <v>343</v>
      </c>
      <c r="D65" s="39">
        <v>1.17</v>
      </c>
      <c r="E65" s="39">
        <v>1.18</v>
      </c>
      <c r="F65" s="40">
        <v>1.1499999999999999</v>
      </c>
      <c r="G65" s="41">
        <v>1.17</v>
      </c>
      <c r="H65" s="41">
        <v>1.18</v>
      </c>
      <c r="I65" s="41">
        <v>1.17</v>
      </c>
      <c r="J65" s="42">
        <v>0.85470085470085166</v>
      </c>
      <c r="K65" s="43">
        <v>56</v>
      </c>
      <c r="L65" s="43">
        <v>26962605</v>
      </c>
      <c r="M65" s="43">
        <v>31487595.599999998</v>
      </c>
      <c r="N65" s="44">
        <v>5</v>
      </c>
      <c r="O65" s="45" t="s">
        <v>344</v>
      </c>
    </row>
    <row r="66" spans="2:15" ht="15.95" customHeight="1">
      <c r="B66" s="37" t="s">
        <v>145</v>
      </c>
      <c r="C66" s="38" t="s">
        <v>146</v>
      </c>
      <c r="D66" s="39">
        <v>1.95</v>
      </c>
      <c r="E66" s="39">
        <v>1.96</v>
      </c>
      <c r="F66" s="40">
        <v>1.9</v>
      </c>
      <c r="G66" s="41">
        <v>1.93</v>
      </c>
      <c r="H66" s="41">
        <v>1.91</v>
      </c>
      <c r="I66" s="41">
        <v>1.96</v>
      </c>
      <c r="J66" s="42">
        <v>-2.5510204081632626</v>
      </c>
      <c r="K66" s="43">
        <v>26</v>
      </c>
      <c r="L66" s="43">
        <v>5581267</v>
      </c>
      <c r="M66" s="43">
        <v>10748206.720000001</v>
      </c>
      <c r="N66" s="44">
        <v>5</v>
      </c>
      <c r="O66" s="45" t="s">
        <v>147</v>
      </c>
    </row>
    <row r="67" spans="2:15" ht="15.95" customHeight="1">
      <c r="B67" s="37" t="s">
        <v>378</v>
      </c>
      <c r="C67" s="38" t="s">
        <v>79</v>
      </c>
      <c r="D67" s="39">
        <v>2</v>
      </c>
      <c r="E67" s="39">
        <v>2.0499999999999998</v>
      </c>
      <c r="F67" s="40">
        <v>1.88</v>
      </c>
      <c r="G67" s="41">
        <v>1.94</v>
      </c>
      <c r="H67" s="41">
        <v>1.88</v>
      </c>
      <c r="I67" s="41">
        <v>2</v>
      </c>
      <c r="J67" s="42">
        <v>-6.0000000000000053</v>
      </c>
      <c r="K67" s="43">
        <v>28</v>
      </c>
      <c r="L67" s="43">
        <v>5044353</v>
      </c>
      <c r="M67" s="43">
        <v>9801770.7000000011</v>
      </c>
      <c r="N67" s="44">
        <v>5</v>
      </c>
      <c r="O67" s="45" t="s">
        <v>80</v>
      </c>
    </row>
    <row r="68" spans="2:15" ht="15.95" customHeight="1">
      <c r="B68" s="37" t="s">
        <v>350</v>
      </c>
      <c r="C68" s="38" t="s">
        <v>192</v>
      </c>
      <c r="D68" s="39">
        <v>0.72</v>
      </c>
      <c r="E68" s="39">
        <v>0.72</v>
      </c>
      <c r="F68" s="40">
        <v>0.67</v>
      </c>
      <c r="G68" s="41">
        <v>0.72</v>
      </c>
      <c r="H68" s="41">
        <v>0.67</v>
      </c>
      <c r="I68" s="41">
        <v>0.72</v>
      </c>
      <c r="J68" s="42">
        <v>-6.9444444444444304</v>
      </c>
      <c r="K68" s="43">
        <v>6</v>
      </c>
      <c r="L68" s="43">
        <v>2522223</v>
      </c>
      <c r="M68" s="43">
        <v>1805348.96</v>
      </c>
      <c r="N68" s="44">
        <v>3</v>
      </c>
      <c r="O68" s="45" t="s">
        <v>193</v>
      </c>
    </row>
    <row r="69" spans="2:15" ht="22.5" customHeight="1">
      <c r="B69" s="127" t="s">
        <v>162</v>
      </c>
      <c r="C69" s="127"/>
      <c r="D69" s="127"/>
      <c r="E69" s="127"/>
      <c r="F69" s="127"/>
      <c r="G69" s="127"/>
      <c r="H69" s="127"/>
      <c r="I69" s="127"/>
      <c r="J69" s="127"/>
      <c r="K69" s="48">
        <f>SUM(K51:K68)</f>
        <v>1415</v>
      </c>
      <c r="L69" s="49">
        <f>SUM(L51:L68)</f>
        <v>783187268</v>
      </c>
      <c r="M69" s="49">
        <f>SUM(M51:M68)</f>
        <v>3305487569.8399997</v>
      </c>
      <c r="N69" s="49">
        <v>5</v>
      </c>
      <c r="O69" s="47" t="s">
        <v>14</v>
      </c>
    </row>
    <row r="70" spans="2:15" ht="22.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22.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22.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28.5" customHeight="1">
      <c r="B73" s="110" t="s">
        <v>4</v>
      </c>
      <c r="C73" s="111"/>
      <c r="D73" s="111"/>
      <c r="E73" s="121" t="s">
        <v>417</v>
      </c>
      <c r="F73" s="121"/>
      <c r="G73" s="121"/>
      <c r="H73" s="121"/>
      <c r="I73" s="121"/>
      <c r="J73" s="121"/>
      <c r="K73" s="121"/>
      <c r="L73" s="121"/>
      <c r="M73" s="121"/>
      <c r="N73" s="121"/>
      <c r="O73" s="50"/>
    </row>
    <row r="74" spans="2:15" ht="30.75" customHeight="1">
      <c r="B74" s="122" t="s">
        <v>5</v>
      </c>
      <c r="C74" s="123"/>
      <c r="D74" s="123"/>
      <c r="E74" s="123"/>
      <c r="F74" s="121" t="s">
        <v>418</v>
      </c>
      <c r="G74" s="121"/>
      <c r="H74" s="121"/>
      <c r="I74" s="121"/>
      <c r="J74" s="121"/>
      <c r="K74" s="121"/>
      <c r="L74" s="121"/>
      <c r="M74" s="121"/>
      <c r="N74" s="121"/>
      <c r="O74" s="30"/>
    </row>
    <row r="75" spans="2:15" ht="69.75" customHeight="1">
      <c r="B75" s="31" t="s">
        <v>0</v>
      </c>
      <c r="C75" s="32" t="s">
        <v>6</v>
      </c>
      <c r="D75" s="32" t="s">
        <v>7</v>
      </c>
      <c r="E75" s="32" t="s">
        <v>8</v>
      </c>
      <c r="F75" s="32" t="s">
        <v>9</v>
      </c>
      <c r="G75" s="32" t="s">
        <v>22</v>
      </c>
      <c r="H75" s="32" t="s">
        <v>2</v>
      </c>
      <c r="I75" s="32" t="s">
        <v>23</v>
      </c>
      <c r="J75" s="33" t="s">
        <v>10</v>
      </c>
      <c r="K75" s="34" t="s">
        <v>97</v>
      </c>
      <c r="L75" s="32" t="s">
        <v>64</v>
      </c>
      <c r="M75" s="32" t="s">
        <v>65</v>
      </c>
      <c r="N75" s="32" t="s">
        <v>11</v>
      </c>
      <c r="O75" s="35" t="s">
        <v>1</v>
      </c>
    </row>
    <row r="76" spans="2:15" ht="15.95" customHeight="1">
      <c r="B76" s="51" t="s">
        <v>16</v>
      </c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 t="s">
        <v>63</v>
      </c>
      <c r="O76" s="128"/>
    </row>
    <row r="77" spans="2:15" ht="15.95" customHeight="1">
      <c r="B77" s="54" t="s">
        <v>90</v>
      </c>
      <c r="C77" s="54" t="s">
        <v>91</v>
      </c>
      <c r="D77" s="39">
        <v>8.98</v>
      </c>
      <c r="E77" s="39">
        <v>9.02</v>
      </c>
      <c r="F77" s="39">
        <v>8.93</v>
      </c>
      <c r="G77" s="41">
        <v>8.9600000000000009</v>
      </c>
      <c r="H77" s="41">
        <v>9</v>
      </c>
      <c r="I77" s="41">
        <v>9</v>
      </c>
      <c r="J77" s="42">
        <v>0</v>
      </c>
      <c r="K77" s="43">
        <v>46</v>
      </c>
      <c r="L77" s="43">
        <v>3071150</v>
      </c>
      <c r="M77" s="43">
        <v>27520348.959999997</v>
      </c>
      <c r="N77" s="44">
        <v>5</v>
      </c>
      <c r="O77" s="5" t="s">
        <v>92</v>
      </c>
    </row>
    <row r="78" spans="2:15" ht="15.95" customHeight="1">
      <c r="B78" s="54" t="s">
        <v>109</v>
      </c>
      <c r="C78" s="54" t="s">
        <v>110</v>
      </c>
      <c r="D78" s="39">
        <v>11.51</v>
      </c>
      <c r="E78" s="39">
        <v>11.51</v>
      </c>
      <c r="F78" s="39">
        <v>11.5</v>
      </c>
      <c r="G78" s="41">
        <v>11.5</v>
      </c>
      <c r="H78" s="41">
        <v>11.5</v>
      </c>
      <c r="I78" s="41">
        <v>11.5</v>
      </c>
      <c r="J78" s="42">
        <v>0</v>
      </c>
      <c r="K78" s="43">
        <v>16</v>
      </c>
      <c r="L78" s="43">
        <v>3225000</v>
      </c>
      <c r="M78" s="43">
        <v>37088350</v>
      </c>
      <c r="N78" s="44">
        <v>4</v>
      </c>
      <c r="O78" s="5" t="s">
        <v>111</v>
      </c>
    </row>
    <row r="79" spans="2:15" ht="15.95" customHeight="1">
      <c r="B79" s="54" t="s">
        <v>401</v>
      </c>
      <c r="C79" s="54" t="s">
        <v>354</v>
      </c>
      <c r="D79" s="39">
        <v>14.54</v>
      </c>
      <c r="E79" s="39">
        <v>19.22</v>
      </c>
      <c r="F79" s="39">
        <v>14</v>
      </c>
      <c r="G79" s="41">
        <v>15.94</v>
      </c>
      <c r="H79" s="41">
        <v>18</v>
      </c>
      <c r="I79" s="41">
        <v>12.65</v>
      </c>
      <c r="J79" s="42">
        <v>42.292490118577078</v>
      </c>
      <c r="K79" s="43">
        <v>34</v>
      </c>
      <c r="L79" s="43">
        <v>300065</v>
      </c>
      <c r="M79" s="43">
        <v>4782796.22</v>
      </c>
      <c r="N79" s="44">
        <v>5</v>
      </c>
      <c r="O79" s="5" t="s">
        <v>355</v>
      </c>
    </row>
    <row r="80" spans="2:15" ht="15.95" customHeight="1">
      <c r="B80" s="54" t="s">
        <v>125</v>
      </c>
      <c r="C80" s="54" t="s">
        <v>124</v>
      </c>
      <c r="D80" s="39">
        <v>36.9</v>
      </c>
      <c r="E80" s="39">
        <v>37</v>
      </c>
      <c r="F80" s="39">
        <v>36.9</v>
      </c>
      <c r="G80" s="41">
        <v>36.99</v>
      </c>
      <c r="H80" s="41">
        <v>37</v>
      </c>
      <c r="I80" s="41">
        <v>38</v>
      </c>
      <c r="J80" s="42">
        <v>-2.6315789473684181</v>
      </c>
      <c r="K80" s="43">
        <v>11</v>
      </c>
      <c r="L80" s="43">
        <v>380625</v>
      </c>
      <c r="M80" s="43">
        <v>14080333.75</v>
      </c>
      <c r="N80" s="44">
        <v>1</v>
      </c>
      <c r="O80" s="5" t="s">
        <v>130</v>
      </c>
    </row>
    <row r="81" spans="2:15" ht="15.95" customHeight="1">
      <c r="B81" s="54" t="s">
        <v>389</v>
      </c>
      <c r="C81" s="54" t="s">
        <v>214</v>
      </c>
      <c r="D81" s="39">
        <v>23.5</v>
      </c>
      <c r="E81" s="39">
        <v>23.75</v>
      </c>
      <c r="F81" s="39">
        <v>23.49</v>
      </c>
      <c r="G81" s="41">
        <v>23.55</v>
      </c>
      <c r="H81" s="41">
        <v>23.75</v>
      </c>
      <c r="I81" s="41">
        <v>23.5</v>
      </c>
      <c r="J81" s="42">
        <v>1.0638297872340496</v>
      </c>
      <c r="K81" s="43">
        <v>13</v>
      </c>
      <c r="L81" s="43">
        <v>187106</v>
      </c>
      <c r="M81" s="43">
        <v>4406901.5999999996</v>
      </c>
      <c r="N81" s="44">
        <v>5</v>
      </c>
      <c r="O81" s="5" t="s">
        <v>217</v>
      </c>
    </row>
    <row r="82" spans="2:15" ht="15.95" customHeight="1">
      <c r="B82" s="54" t="s">
        <v>383</v>
      </c>
      <c r="C82" s="54" t="s">
        <v>173</v>
      </c>
      <c r="D82" s="39">
        <v>29.6</v>
      </c>
      <c r="E82" s="39">
        <v>36</v>
      </c>
      <c r="F82" s="39">
        <v>29.6</v>
      </c>
      <c r="G82" s="41">
        <v>36</v>
      </c>
      <c r="H82" s="41">
        <v>36</v>
      </c>
      <c r="I82" s="41">
        <v>29</v>
      </c>
      <c r="J82" s="42">
        <v>24.137931034482762</v>
      </c>
      <c r="K82" s="43">
        <v>18</v>
      </c>
      <c r="L82" s="43">
        <v>125352</v>
      </c>
      <c r="M82" s="43">
        <v>3813904</v>
      </c>
      <c r="N82" s="44">
        <v>5</v>
      </c>
      <c r="O82" s="5" t="s">
        <v>174</v>
      </c>
    </row>
    <row r="83" spans="2:15" ht="15.95" customHeight="1">
      <c r="B83" s="54" t="s">
        <v>392</v>
      </c>
      <c r="C83" s="54" t="s">
        <v>105</v>
      </c>
      <c r="D83" s="39">
        <v>10.85</v>
      </c>
      <c r="E83" s="39">
        <v>10.85</v>
      </c>
      <c r="F83" s="39">
        <v>10.85</v>
      </c>
      <c r="G83" s="41">
        <v>10.85</v>
      </c>
      <c r="H83" s="41">
        <v>10.85</v>
      </c>
      <c r="I83" s="41">
        <v>10.85</v>
      </c>
      <c r="J83" s="42">
        <v>0</v>
      </c>
      <c r="K83" s="43">
        <v>1</v>
      </c>
      <c r="L83" s="43">
        <v>46000</v>
      </c>
      <c r="M83" s="43">
        <v>499100</v>
      </c>
      <c r="N83" s="44">
        <v>1</v>
      </c>
      <c r="O83" s="5" t="s">
        <v>108</v>
      </c>
    </row>
    <row r="84" spans="2:15" ht="15.95" customHeight="1">
      <c r="B84" s="127" t="s">
        <v>17</v>
      </c>
      <c r="C84" s="127"/>
      <c r="D84" s="127"/>
      <c r="E84" s="127"/>
      <c r="F84" s="127"/>
      <c r="G84" s="127"/>
      <c r="H84" s="127"/>
      <c r="I84" s="127"/>
      <c r="J84" s="127"/>
      <c r="K84" s="48">
        <f>SUM(K77:K83)</f>
        <v>139</v>
      </c>
      <c r="L84" s="49">
        <f>SUM(L77:L83)</f>
        <v>7335298</v>
      </c>
      <c r="M84" s="49">
        <f>SUM(M77:M83)</f>
        <v>92191734.529999986</v>
      </c>
      <c r="N84" s="49">
        <v>5</v>
      </c>
      <c r="O84" s="47" t="s">
        <v>14</v>
      </c>
    </row>
    <row r="85" spans="2:15" ht="15.95" customHeight="1">
      <c r="B85" s="36" t="s">
        <v>18</v>
      </c>
      <c r="C85" s="128" t="s">
        <v>29</v>
      </c>
      <c r="D85" s="128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</row>
    <row r="86" spans="2:15" ht="15.95" customHeight="1">
      <c r="B86" s="54" t="s">
        <v>222</v>
      </c>
      <c r="C86" s="54" t="s">
        <v>223</v>
      </c>
      <c r="D86" s="39">
        <v>2.4</v>
      </c>
      <c r="E86" s="39">
        <v>2.4</v>
      </c>
      <c r="F86" s="39">
        <v>2.4</v>
      </c>
      <c r="G86" s="41">
        <v>2.4</v>
      </c>
      <c r="H86" s="41">
        <v>2.4</v>
      </c>
      <c r="I86" s="41">
        <v>2.4</v>
      </c>
      <c r="J86" s="42">
        <v>0</v>
      </c>
      <c r="K86" s="43">
        <v>2</v>
      </c>
      <c r="L86" s="43">
        <v>32197</v>
      </c>
      <c r="M86" s="43">
        <v>77272.800000000003</v>
      </c>
      <c r="N86" s="44">
        <v>2</v>
      </c>
      <c r="O86" s="5" t="s">
        <v>225</v>
      </c>
    </row>
    <row r="87" spans="2:15" ht="15.95" customHeight="1">
      <c r="B87" s="54" t="s">
        <v>400</v>
      </c>
      <c r="C87" s="54" t="s">
        <v>363</v>
      </c>
      <c r="D87" s="39">
        <v>4.45</v>
      </c>
      <c r="E87" s="39">
        <v>4.55</v>
      </c>
      <c r="F87" s="39">
        <v>4.45</v>
      </c>
      <c r="G87" s="41">
        <v>4.53</v>
      </c>
      <c r="H87" s="41">
        <v>4.55</v>
      </c>
      <c r="I87" s="41">
        <v>4.45</v>
      </c>
      <c r="J87" s="42">
        <v>2.2471910112359383</v>
      </c>
      <c r="K87" s="43">
        <v>4</v>
      </c>
      <c r="L87" s="43">
        <v>20400</v>
      </c>
      <c r="M87" s="43">
        <v>92320</v>
      </c>
      <c r="N87" s="44">
        <v>2</v>
      </c>
      <c r="O87" s="5" t="s">
        <v>364</v>
      </c>
    </row>
    <row r="88" spans="2:15" ht="15.95" customHeight="1">
      <c r="B88" s="54" t="s">
        <v>365</v>
      </c>
      <c r="C88" s="54" t="s">
        <v>189</v>
      </c>
      <c r="D88" s="39">
        <v>11.5</v>
      </c>
      <c r="E88" s="39">
        <v>11.5</v>
      </c>
      <c r="F88" s="39">
        <v>11.5</v>
      </c>
      <c r="G88" s="41">
        <v>11.5</v>
      </c>
      <c r="H88" s="41">
        <v>11.5</v>
      </c>
      <c r="I88" s="41">
        <v>11.5</v>
      </c>
      <c r="J88" s="42">
        <v>0</v>
      </c>
      <c r="K88" s="43">
        <v>3</v>
      </c>
      <c r="L88" s="43">
        <v>15000</v>
      </c>
      <c r="M88" s="43">
        <v>172500</v>
      </c>
      <c r="N88" s="44">
        <v>2</v>
      </c>
      <c r="O88" s="5" t="s">
        <v>194</v>
      </c>
    </row>
    <row r="89" spans="2:15" ht="15.95" customHeight="1">
      <c r="B89" s="54" t="s">
        <v>366</v>
      </c>
      <c r="C89" s="54" t="s">
        <v>367</v>
      </c>
      <c r="D89" s="39">
        <v>7.25</v>
      </c>
      <c r="E89" s="39">
        <v>12.65</v>
      </c>
      <c r="F89" s="39">
        <v>7.25</v>
      </c>
      <c r="G89" s="41">
        <v>11.3</v>
      </c>
      <c r="H89" s="41">
        <v>12.65</v>
      </c>
      <c r="I89" s="41">
        <v>6.31</v>
      </c>
      <c r="J89" s="42">
        <v>100.47543581616485</v>
      </c>
      <c r="K89" s="43">
        <v>86</v>
      </c>
      <c r="L89" s="43">
        <v>3767257</v>
      </c>
      <c r="M89" s="43">
        <v>42554362.019999996</v>
      </c>
      <c r="N89" s="44">
        <v>4</v>
      </c>
      <c r="O89" s="5" t="s">
        <v>368</v>
      </c>
    </row>
    <row r="90" spans="2:15" ht="15.95" customHeight="1">
      <c r="B90" s="54" t="s">
        <v>403</v>
      </c>
      <c r="C90" s="54" t="s">
        <v>219</v>
      </c>
      <c r="D90" s="39">
        <v>0.4</v>
      </c>
      <c r="E90" s="39">
        <v>0.4</v>
      </c>
      <c r="F90" s="39">
        <v>0.4</v>
      </c>
      <c r="G90" s="41">
        <v>0.4</v>
      </c>
      <c r="H90" s="41">
        <v>0.4</v>
      </c>
      <c r="I90" s="41">
        <v>0.4</v>
      </c>
      <c r="J90" s="42">
        <v>0</v>
      </c>
      <c r="K90" s="43">
        <v>1</v>
      </c>
      <c r="L90" s="43">
        <v>2733</v>
      </c>
      <c r="M90" s="43">
        <v>1093.2</v>
      </c>
      <c r="N90" s="44">
        <v>1</v>
      </c>
      <c r="O90" s="5" t="s">
        <v>220</v>
      </c>
    </row>
    <row r="91" spans="2:15" ht="15.95" customHeight="1">
      <c r="B91" s="54" t="s">
        <v>361</v>
      </c>
      <c r="C91" s="54" t="s">
        <v>141</v>
      </c>
      <c r="D91" s="39">
        <v>5.3</v>
      </c>
      <c r="E91" s="39">
        <v>5.38</v>
      </c>
      <c r="F91" s="39">
        <v>5</v>
      </c>
      <c r="G91" s="41">
        <v>5.0999999999999996</v>
      </c>
      <c r="H91" s="41">
        <v>5</v>
      </c>
      <c r="I91" s="41">
        <v>5.67</v>
      </c>
      <c r="J91" s="42">
        <v>-11.816578483245143</v>
      </c>
      <c r="K91" s="43">
        <v>202</v>
      </c>
      <c r="L91" s="43">
        <v>26962156</v>
      </c>
      <c r="M91" s="43">
        <v>137613529.99000001</v>
      </c>
      <c r="N91" s="44">
        <v>2</v>
      </c>
      <c r="O91" s="5" t="s">
        <v>142</v>
      </c>
    </row>
    <row r="92" spans="2:15" ht="15.95" customHeight="1">
      <c r="B92" s="129" t="s">
        <v>19</v>
      </c>
      <c r="C92" s="129"/>
      <c r="D92" s="129"/>
      <c r="E92" s="129"/>
      <c r="F92" s="129"/>
      <c r="G92" s="129"/>
      <c r="H92" s="129"/>
      <c r="I92" s="129"/>
      <c r="J92" s="129"/>
      <c r="K92" s="48">
        <f>SUM(K86:K91)</f>
        <v>298</v>
      </c>
      <c r="L92" s="49">
        <f>SUM(L86:L91)</f>
        <v>30799743</v>
      </c>
      <c r="M92" s="49">
        <f>SUM(M86:M91)</f>
        <v>180511078.00999999</v>
      </c>
      <c r="N92" s="49">
        <v>4</v>
      </c>
      <c r="O92" s="53" t="s">
        <v>14</v>
      </c>
    </row>
    <row r="93" spans="2:15" ht="15.95" customHeight="1">
      <c r="B93" s="129" t="s">
        <v>20</v>
      </c>
      <c r="C93" s="129"/>
      <c r="D93" s="129"/>
      <c r="E93" s="129"/>
      <c r="F93" s="129"/>
      <c r="G93" s="129"/>
      <c r="H93" s="129"/>
      <c r="I93" s="129"/>
      <c r="J93" s="129"/>
      <c r="K93" s="49">
        <f>K92+K84+K69+K49+K36+K31+K27</f>
        <v>4685</v>
      </c>
      <c r="L93" s="49">
        <f>L92+L84+L69+L49+L36+L31+L27</f>
        <v>13746087324</v>
      </c>
      <c r="M93" s="49">
        <f>M92+M84+M69+M49+M36+M31+M27</f>
        <v>8751644975.0799999</v>
      </c>
      <c r="N93" s="56">
        <v>5</v>
      </c>
      <c r="O93" s="57" t="s">
        <v>21</v>
      </c>
    </row>
    <row r="94" spans="2:15">
      <c r="I94" s="8"/>
      <c r="J94" s="9"/>
      <c r="K94" s="4"/>
      <c r="L94" s="4"/>
      <c r="M94" s="4"/>
      <c r="N94" s="4"/>
    </row>
    <row r="99" spans="12:13">
      <c r="L99" s="7"/>
      <c r="M99" s="7"/>
    </row>
    <row r="102" spans="12:13">
      <c r="L102" s="7"/>
      <c r="M102" s="7"/>
    </row>
    <row r="105" spans="12:13">
      <c r="L105" s="7"/>
      <c r="M105" s="7"/>
    </row>
  </sheetData>
  <mergeCells count="32">
    <mergeCell ref="F40:N40"/>
    <mergeCell ref="D49:J49"/>
    <mergeCell ref="C32:O32"/>
    <mergeCell ref="D36:J36"/>
    <mergeCell ref="C50:O50"/>
    <mergeCell ref="B36:C36"/>
    <mergeCell ref="C42:O42"/>
    <mergeCell ref="B49:C49"/>
    <mergeCell ref="E39:N39"/>
    <mergeCell ref="B40:E40"/>
    <mergeCell ref="B93:C93"/>
    <mergeCell ref="D93:J93"/>
    <mergeCell ref="D92:J92"/>
    <mergeCell ref="B69:C69"/>
    <mergeCell ref="B92:C92"/>
    <mergeCell ref="C85:O85"/>
    <mergeCell ref="B84:C84"/>
    <mergeCell ref="D84:J84"/>
    <mergeCell ref="D69:J69"/>
    <mergeCell ref="C76:O76"/>
    <mergeCell ref="E73:N73"/>
    <mergeCell ref="B74:E74"/>
    <mergeCell ref="F74:N74"/>
    <mergeCell ref="E1:N1"/>
    <mergeCell ref="B2:E2"/>
    <mergeCell ref="F2:N2"/>
    <mergeCell ref="D27:J27"/>
    <mergeCell ref="D31:J31"/>
    <mergeCell ref="C4:O4"/>
    <mergeCell ref="B31:C31"/>
    <mergeCell ref="B27:C27"/>
    <mergeCell ref="C28:O28"/>
  </mergeCells>
  <printOptions horizontalCentered="1"/>
  <pageMargins left="0" right="0.23622047244094499" top="0.74803149606299202" bottom="0.35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9"/>
  <sheetViews>
    <sheetView rightToLeft="1" zoomScaleNormal="100" workbookViewId="0">
      <selection activeCell="J27" sqref="J27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30" t="s">
        <v>5</v>
      </c>
      <c r="B2" s="131"/>
      <c r="C2" s="131"/>
      <c r="D2" s="131"/>
      <c r="E2" s="15"/>
      <c r="F2" s="15"/>
      <c r="G2" s="15"/>
      <c r="H2" s="15"/>
      <c r="I2" s="15"/>
      <c r="J2" s="15"/>
    </row>
    <row r="3" spans="1:19" ht="48.75" customHeight="1">
      <c r="B3" s="133" t="s">
        <v>419</v>
      </c>
      <c r="C3" s="133"/>
      <c r="D3" s="133"/>
      <c r="E3" s="133"/>
      <c r="F3" s="133"/>
      <c r="G3" s="133"/>
      <c r="H3" s="133"/>
      <c r="I3" s="133"/>
      <c r="J3" s="15"/>
      <c r="K3" s="25"/>
      <c r="L3" s="25"/>
      <c r="M3" s="25"/>
    </row>
    <row r="4" spans="1:19" ht="21" customHeight="1">
      <c r="B4" s="133" t="s">
        <v>420</v>
      </c>
      <c r="C4" s="133"/>
      <c r="D4" s="133"/>
      <c r="E4" s="133"/>
      <c r="F4" s="133"/>
      <c r="G4" s="133"/>
      <c r="H4" s="133"/>
      <c r="I4" s="133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58" t="s">
        <v>133</v>
      </c>
      <c r="C5" s="59" t="s">
        <v>119</v>
      </c>
      <c r="D5" s="59" t="s">
        <v>134</v>
      </c>
      <c r="E5" s="59" t="s">
        <v>135</v>
      </c>
      <c r="F5" s="59" t="s">
        <v>136</v>
      </c>
      <c r="G5" s="60" t="s">
        <v>120</v>
      </c>
      <c r="H5" s="59" t="s">
        <v>137</v>
      </c>
      <c r="I5" s="59" t="s">
        <v>121</v>
      </c>
      <c r="J5" s="59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32" t="s">
        <v>12</v>
      </c>
      <c r="C6" s="132"/>
      <c r="D6" s="132"/>
      <c r="E6" s="132"/>
      <c r="F6" s="132"/>
      <c r="G6" s="132"/>
      <c r="H6" s="132"/>
      <c r="I6" s="132"/>
      <c r="J6" s="132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99" t="s">
        <v>138</v>
      </c>
      <c r="C7" s="81" t="s">
        <v>139</v>
      </c>
      <c r="D7" s="81">
        <v>0.09</v>
      </c>
      <c r="E7" s="81">
        <v>7.0000000000000007E-2</v>
      </c>
      <c r="F7" s="81">
        <v>7.0000000000000007E-2</v>
      </c>
      <c r="G7" s="100">
        <v>52</v>
      </c>
      <c r="H7" s="100">
        <v>198635450</v>
      </c>
      <c r="I7" s="100">
        <v>15109804.520000001</v>
      </c>
      <c r="J7" s="101">
        <v>5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18.75" customHeight="1">
      <c r="B8" s="136" t="s">
        <v>198</v>
      </c>
      <c r="C8" s="136"/>
      <c r="D8" s="137"/>
      <c r="E8" s="137"/>
      <c r="F8" s="137"/>
      <c r="G8" s="100">
        <f>G7</f>
        <v>52</v>
      </c>
      <c r="H8" s="100">
        <f t="shared" ref="H8:I8" si="0">H7</f>
        <v>198635450</v>
      </c>
      <c r="I8" s="100">
        <f t="shared" si="0"/>
        <v>15109804.520000001</v>
      </c>
      <c r="J8" s="100">
        <v>5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34" t="s">
        <v>140</v>
      </c>
      <c r="C9" s="134"/>
      <c r="D9" s="135"/>
      <c r="E9" s="135"/>
      <c r="F9" s="135"/>
      <c r="G9" s="77">
        <f>G8</f>
        <v>52</v>
      </c>
      <c r="H9" s="77">
        <f t="shared" ref="H9:I9" si="1">H8</f>
        <v>198635450</v>
      </c>
      <c r="I9" s="77">
        <f t="shared" si="1"/>
        <v>15109804.520000001</v>
      </c>
      <c r="J9" s="77">
        <v>5</v>
      </c>
      <c r="K9" s="25"/>
      <c r="L9" s="25"/>
      <c r="M9" s="25"/>
      <c r="N9" s="25"/>
      <c r="O9" s="25"/>
      <c r="P9" s="25"/>
      <c r="Q9" s="25"/>
      <c r="R9" s="25"/>
      <c r="S9" s="25"/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9"/>
  <sheetViews>
    <sheetView rightToLeft="1" topLeftCell="A10" zoomScale="145" zoomScaleNormal="145" workbookViewId="0">
      <selection activeCell="H24" sqref="H24"/>
    </sheetView>
  </sheetViews>
  <sheetFormatPr defaultRowHeight="12.75"/>
  <cols>
    <col min="1" max="1" width="2" customWidth="1"/>
    <col min="2" max="2" width="29.28515625" customWidth="1"/>
    <col min="3" max="3" width="10.28515625" style="109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38" t="s">
        <v>421</v>
      </c>
      <c r="C1" s="138"/>
      <c r="D1" s="138"/>
      <c r="E1" s="138"/>
      <c r="F1" s="138"/>
      <c r="G1" s="138"/>
    </row>
    <row r="2" spans="2:7" ht="21">
      <c r="B2" s="139" t="s">
        <v>422</v>
      </c>
      <c r="C2" s="139"/>
      <c r="D2" s="139"/>
      <c r="E2" s="139"/>
      <c r="F2" s="139"/>
      <c r="G2" s="139"/>
    </row>
    <row r="3" spans="2:7" ht="15.75">
      <c r="B3" s="173" t="s">
        <v>0</v>
      </c>
      <c r="C3" s="174" t="s">
        <v>119</v>
      </c>
      <c r="D3" s="174" t="s">
        <v>120</v>
      </c>
      <c r="E3" s="174" t="s">
        <v>412</v>
      </c>
      <c r="F3" s="174" t="s">
        <v>121</v>
      </c>
      <c r="G3" s="175" t="s">
        <v>413</v>
      </c>
    </row>
    <row r="4" spans="2:7" ht="15.75">
      <c r="B4" s="176" t="s">
        <v>12</v>
      </c>
      <c r="C4" s="177"/>
      <c r="D4" s="177"/>
      <c r="E4" s="177"/>
      <c r="F4" s="178"/>
      <c r="G4" s="179" t="s">
        <v>3</v>
      </c>
    </row>
    <row r="5" spans="2:7" ht="15.75">
      <c r="B5" s="180" t="s">
        <v>404</v>
      </c>
      <c r="C5" s="181" t="s">
        <v>36</v>
      </c>
      <c r="D5" s="182">
        <v>6</v>
      </c>
      <c r="E5" s="182">
        <v>7019587</v>
      </c>
      <c r="F5" s="182">
        <v>24586881.690000001</v>
      </c>
      <c r="G5" s="183" t="s">
        <v>439</v>
      </c>
    </row>
    <row r="6" spans="2:7" ht="15.75">
      <c r="B6" s="180" t="s">
        <v>440</v>
      </c>
      <c r="C6" s="181" t="s">
        <v>51</v>
      </c>
      <c r="D6" s="182">
        <v>20</v>
      </c>
      <c r="E6" s="182">
        <v>23136786</v>
      </c>
      <c r="F6" s="182">
        <v>108667894.2</v>
      </c>
      <c r="G6" s="183" t="s">
        <v>441</v>
      </c>
    </row>
    <row r="7" spans="2:7" ht="15.75">
      <c r="B7" s="180" t="s">
        <v>442</v>
      </c>
      <c r="C7" s="181" t="s">
        <v>42</v>
      </c>
      <c r="D7" s="182">
        <v>15</v>
      </c>
      <c r="E7" s="182">
        <v>47970250</v>
      </c>
      <c r="F7" s="182">
        <v>13431670</v>
      </c>
      <c r="G7" s="183" t="s">
        <v>43</v>
      </c>
    </row>
    <row r="8" spans="2:7" ht="15.75">
      <c r="B8" s="180" t="s">
        <v>38</v>
      </c>
      <c r="C8" s="181" t="s">
        <v>37</v>
      </c>
      <c r="D8" s="182">
        <v>9</v>
      </c>
      <c r="E8" s="182">
        <v>30334475</v>
      </c>
      <c r="F8" s="182">
        <v>60365605.25</v>
      </c>
      <c r="G8" s="183" t="s">
        <v>443</v>
      </c>
    </row>
    <row r="9" spans="2:7" ht="15.75">
      <c r="B9" s="184" t="s">
        <v>13</v>
      </c>
      <c r="C9" s="185"/>
      <c r="D9" s="186">
        <f>SUM(D5:D8)</f>
        <v>50</v>
      </c>
      <c r="E9" s="186">
        <f>SUM(E5:E8)</f>
        <v>108461098</v>
      </c>
      <c r="F9" s="186">
        <f>SUM(F5:F8)</f>
        <v>207052051.13999999</v>
      </c>
      <c r="G9" s="187" t="s">
        <v>414</v>
      </c>
    </row>
    <row r="10" spans="2:7" ht="15.75">
      <c r="B10" s="176" t="s">
        <v>325</v>
      </c>
      <c r="C10" s="177"/>
      <c r="D10" s="177"/>
      <c r="E10" s="177"/>
      <c r="F10" s="178"/>
      <c r="G10" s="179" t="s">
        <v>380</v>
      </c>
    </row>
    <row r="11" spans="2:7" ht="15.75">
      <c r="B11" s="180" t="s">
        <v>444</v>
      </c>
      <c r="C11" s="181" t="s">
        <v>143</v>
      </c>
      <c r="D11" s="182">
        <v>1</v>
      </c>
      <c r="E11" s="182">
        <v>10000</v>
      </c>
      <c r="F11" s="182">
        <v>44000</v>
      </c>
      <c r="G11" s="183" t="s">
        <v>144</v>
      </c>
    </row>
    <row r="12" spans="2:7" ht="15.75">
      <c r="B12" s="184" t="s">
        <v>393</v>
      </c>
      <c r="C12" s="185"/>
      <c r="D12" s="186">
        <f>SUM(D11)</f>
        <v>1</v>
      </c>
      <c r="E12" s="186">
        <f>SUM(E11)</f>
        <v>10000</v>
      </c>
      <c r="F12" s="186">
        <f>SUM(F11)</f>
        <v>44000</v>
      </c>
      <c r="G12" s="187" t="s">
        <v>445</v>
      </c>
    </row>
    <row r="13" spans="2:7" ht="15.75">
      <c r="B13" s="176" t="s">
        <v>446</v>
      </c>
      <c r="C13" s="177"/>
      <c r="D13" s="177"/>
      <c r="E13" s="177"/>
      <c r="F13" s="178"/>
      <c r="G13" s="179" t="s">
        <v>30</v>
      </c>
    </row>
    <row r="14" spans="2:7" ht="15.75">
      <c r="B14" s="180" t="s">
        <v>447</v>
      </c>
      <c r="C14" s="181" t="s">
        <v>34</v>
      </c>
      <c r="D14" s="182">
        <v>2</v>
      </c>
      <c r="E14" s="182">
        <v>100000</v>
      </c>
      <c r="F14" s="182">
        <v>514000</v>
      </c>
      <c r="G14" s="183" t="s">
        <v>35</v>
      </c>
    </row>
    <row r="15" spans="2:7" ht="15.75">
      <c r="B15" s="180" t="s">
        <v>341</v>
      </c>
      <c r="C15" s="181" t="s">
        <v>77</v>
      </c>
      <c r="D15" s="182">
        <v>1</v>
      </c>
      <c r="E15" s="182">
        <v>100000</v>
      </c>
      <c r="F15" s="182">
        <v>186000</v>
      </c>
      <c r="G15" s="183" t="s">
        <v>78</v>
      </c>
    </row>
    <row r="16" spans="2:7" ht="15.75">
      <c r="B16" s="180" t="s">
        <v>448</v>
      </c>
      <c r="C16" s="181" t="s">
        <v>46</v>
      </c>
      <c r="D16" s="182">
        <v>8</v>
      </c>
      <c r="E16" s="182">
        <v>3828695</v>
      </c>
      <c r="F16" s="182">
        <v>10766346</v>
      </c>
      <c r="G16" s="183" t="s">
        <v>449</v>
      </c>
    </row>
    <row r="17" spans="2:7" ht="15.75">
      <c r="B17" s="184" t="s">
        <v>450</v>
      </c>
      <c r="C17" s="185"/>
      <c r="D17" s="186">
        <f>SUM(D14:D16)</f>
        <v>11</v>
      </c>
      <c r="E17" s="186">
        <f>SUM(E14:E16)</f>
        <v>4028695</v>
      </c>
      <c r="F17" s="186">
        <f>SUM(F14:F16)</f>
        <v>11466346</v>
      </c>
      <c r="G17" s="187" t="s">
        <v>451</v>
      </c>
    </row>
    <row r="18" spans="2:7" ht="15.75">
      <c r="B18" s="176" t="s">
        <v>452</v>
      </c>
      <c r="C18" s="177"/>
      <c r="D18" s="177"/>
      <c r="E18" s="177"/>
      <c r="F18" s="178"/>
      <c r="G18" s="179" t="s">
        <v>300</v>
      </c>
    </row>
    <row r="19" spans="2:7" ht="15.75">
      <c r="B19" s="180" t="s">
        <v>453</v>
      </c>
      <c r="C19" s="181" t="s">
        <v>32</v>
      </c>
      <c r="D19" s="182">
        <v>2</v>
      </c>
      <c r="E19" s="182">
        <v>183250</v>
      </c>
      <c r="F19" s="182">
        <v>2390990</v>
      </c>
      <c r="G19" s="183" t="s">
        <v>454</v>
      </c>
    </row>
    <row r="20" spans="2:7" ht="15.75">
      <c r="B20" s="184" t="s">
        <v>455</v>
      </c>
      <c r="C20" s="185"/>
      <c r="D20" s="186">
        <f>SUM(D19)</f>
        <v>2</v>
      </c>
      <c r="E20" s="186">
        <f>SUM(E19)</f>
        <v>183250</v>
      </c>
      <c r="F20" s="186">
        <f>SUM(F19)</f>
        <v>2390990</v>
      </c>
      <c r="G20" s="187" t="s">
        <v>456</v>
      </c>
    </row>
    <row r="21" spans="2:7" ht="15.75">
      <c r="B21" s="184" t="s">
        <v>415</v>
      </c>
      <c r="C21" s="185"/>
      <c r="D21" s="186">
        <f>D9+D12+D17+D20</f>
        <v>64</v>
      </c>
      <c r="E21" s="186">
        <f>E9+E12+E17+E20</f>
        <v>112683043</v>
      </c>
      <c r="F21" s="186">
        <f>F9+F12+F17+F20</f>
        <v>220953387.13999999</v>
      </c>
      <c r="G21" s="187" t="s">
        <v>416</v>
      </c>
    </row>
    <row r="23" spans="2:7" ht="21">
      <c r="B23" s="138" t="s">
        <v>424</v>
      </c>
      <c r="C23" s="138"/>
      <c r="D23" s="138"/>
      <c r="E23" s="138"/>
      <c r="F23" s="138"/>
      <c r="G23" s="138"/>
    </row>
    <row r="24" spans="2:7" ht="21">
      <c r="B24" s="139" t="s">
        <v>423</v>
      </c>
      <c r="C24" s="139"/>
      <c r="D24" s="139"/>
      <c r="E24" s="139"/>
      <c r="F24" s="139"/>
      <c r="G24" s="139"/>
    </row>
    <row r="25" spans="2:7" ht="15.75">
      <c r="B25" s="173" t="s">
        <v>0</v>
      </c>
      <c r="C25" s="174" t="s">
        <v>119</v>
      </c>
      <c r="D25" s="174" t="s">
        <v>120</v>
      </c>
      <c r="E25" s="174" t="s">
        <v>412</v>
      </c>
      <c r="F25" s="174" t="s">
        <v>121</v>
      </c>
      <c r="G25" s="175" t="s">
        <v>413</v>
      </c>
    </row>
    <row r="26" spans="2:7" ht="15.75">
      <c r="B26" s="176" t="s">
        <v>12</v>
      </c>
      <c r="C26" s="177"/>
      <c r="D26" s="177"/>
      <c r="E26" s="177"/>
      <c r="F26" s="178"/>
      <c r="G26" s="179" t="s">
        <v>3</v>
      </c>
    </row>
    <row r="27" spans="2:7" ht="15.75">
      <c r="B27" s="180" t="s">
        <v>404</v>
      </c>
      <c r="C27" s="181" t="s">
        <v>36</v>
      </c>
      <c r="D27" s="182">
        <v>1</v>
      </c>
      <c r="E27" s="182">
        <v>1000000</v>
      </c>
      <c r="F27" s="182">
        <v>3500000</v>
      </c>
      <c r="G27" s="183" t="s">
        <v>439</v>
      </c>
    </row>
    <row r="28" spans="2:7" ht="15.75">
      <c r="B28" s="180" t="s">
        <v>440</v>
      </c>
      <c r="C28" s="181" t="s">
        <v>51</v>
      </c>
      <c r="D28" s="182">
        <v>2</v>
      </c>
      <c r="E28" s="182">
        <v>1000000</v>
      </c>
      <c r="F28" s="182">
        <v>4720000</v>
      </c>
      <c r="G28" s="183" t="s">
        <v>441</v>
      </c>
    </row>
    <row r="29" spans="2:7" ht="15.75">
      <c r="B29" s="180" t="s">
        <v>38</v>
      </c>
      <c r="C29" s="181" t="s">
        <v>37</v>
      </c>
      <c r="D29" s="182">
        <v>61</v>
      </c>
      <c r="E29" s="182">
        <v>69291453</v>
      </c>
      <c r="F29" s="182">
        <v>138918664.61000001</v>
      </c>
      <c r="G29" s="183" t="s">
        <v>443</v>
      </c>
    </row>
    <row r="30" spans="2:7" ht="15.75">
      <c r="B30" s="180" t="s">
        <v>398</v>
      </c>
      <c r="C30" s="181" t="s">
        <v>153</v>
      </c>
      <c r="D30" s="182">
        <v>2</v>
      </c>
      <c r="E30" s="182">
        <v>750000</v>
      </c>
      <c r="F30" s="182">
        <v>127500</v>
      </c>
      <c r="G30" s="183" t="s">
        <v>457</v>
      </c>
    </row>
    <row r="31" spans="2:7" ht="15.75">
      <c r="B31" s="184" t="s">
        <v>13</v>
      </c>
      <c r="C31" s="185"/>
      <c r="D31" s="186">
        <f>SUM(D27:D30)</f>
        <v>66</v>
      </c>
      <c r="E31" s="186">
        <f>SUM(E27:E30)</f>
        <v>72041453</v>
      </c>
      <c r="F31" s="186">
        <f>SUM(F27:F30)</f>
        <v>147266164.61000001</v>
      </c>
      <c r="G31" s="187" t="s">
        <v>414</v>
      </c>
    </row>
    <row r="32" spans="2:7" ht="15.75">
      <c r="B32" s="176" t="s">
        <v>446</v>
      </c>
      <c r="C32" s="177"/>
      <c r="D32" s="177"/>
      <c r="E32" s="177"/>
      <c r="F32" s="178"/>
      <c r="G32" s="179" t="s">
        <v>30</v>
      </c>
    </row>
    <row r="33" spans="2:7" ht="15.75">
      <c r="B33" s="180" t="s">
        <v>56</v>
      </c>
      <c r="C33" s="181" t="s">
        <v>57</v>
      </c>
      <c r="D33" s="182">
        <v>8</v>
      </c>
      <c r="E33" s="182">
        <v>2000000</v>
      </c>
      <c r="F33" s="182">
        <v>4780000</v>
      </c>
      <c r="G33" s="183" t="s">
        <v>58</v>
      </c>
    </row>
    <row r="34" spans="2:7" ht="15.75">
      <c r="B34" s="180" t="s">
        <v>458</v>
      </c>
      <c r="C34" s="181" t="s">
        <v>156</v>
      </c>
      <c r="D34" s="182">
        <v>1</v>
      </c>
      <c r="E34" s="182">
        <v>10000</v>
      </c>
      <c r="F34" s="182">
        <v>58500</v>
      </c>
      <c r="G34" s="183" t="s">
        <v>158</v>
      </c>
    </row>
    <row r="35" spans="2:7" ht="15.75">
      <c r="B35" s="180" t="s">
        <v>447</v>
      </c>
      <c r="C35" s="181" t="s">
        <v>34</v>
      </c>
      <c r="D35" s="182">
        <v>5</v>
      </c>
      <c r="E35" s="182">
        <v>1100000</v>
      </c>
      <c r="F35" s="182">
        <v>5615000</v>
      </c>
      <c r="G35" s="183" t="s">
        <v>35</v>
      </c>
    </row>
    <row r="36" spans="2:7" ht="15.75">
      <c r="B36" s="180" t="s">
        <v>459</v>
      </c>
      <c r="C36" s="181" t="s">
        <v>82</v>
      </c>
      <c r="D36" s="182">
        <v>2</v>
      </c>
      <c r="E36" s="182">
        <v>250000</v>
      </c>
      <c r="F36" s="182">
        <v>822500</v>
      </c>
      <c r="G36" s="183" t="s">
        <v>83</v>
      </c>
    </row>
    <row r="37" spans="2:7" ht="15.75">
      <c r="B37" s="180" t="s">
        <v>460</v>
      </c>
      <c r="C37" s="181" t="s">
        <v>126</v>
      </c>
      <c r="D37" s="182">
        <v>7</v>
      </c>
      <c r="E37" s="182">
        <v>600000</v>
      </c>
      <c r="F37" s="182">
        <v>2520000</v>
      </c>
      <c r="G37" s="183" t="s">
        <v>129</v>
      </c>
    </row>
    <row r="38" spans="2:7" ht="15.75">
      <c r="B38" s="184" t="s">
        <v>450</v>
      </c>
      <c r="C38" s="185"/>
      <c r="D38" s="186">
        <f>SUM(D33:D37)</f>
        <v>23</v>
      </c>
      <c r="E38" s="186">
        <f>SUM(E33:E37)</f>
        <v>3960000</v>
      </c>
      <c r="F38" s="186">
        <f>SUM(F33:F37)</f>
        <v>13796000</v>
      </c>
      <c r="G38" s="187" t="s">
        <v>451</v>
      </c>
    </row>
    <row r="39" spans="2:7" ht="15.75">
      <c r="B39" s="184" t="s">
        <v>415</v>
      </c>
      <c r="C39" s="185"/>
      <c r="D39" s="186">
        <f>D31+D38</f>
        <v>89</v>
      </c>
      <c r="E39" s="186">
        <f t="shared" ref="E39:F39" si="0">E31+E38</f>
        <v>76001453</v>
      </c>
      <c r="F39" s="186">
        <f t="shared" si="0"/>
        <v>161062164.61000001</v>
      </c>
      <c r="G39" s="187" t="s">
        <v>416</v>
      </c>
    </row>
  </sheetData>
  <mergeCells count="18">
    <mergeCell ref="B32:F32"/>
    <mergeCell ref="B38:C38"/>
    <mergeCell ref="B39:C39"/>
    <mergeCell ref="B18:F18"/>
    <mergeCell ref="B20:C20"/>
    <mergeCell ref="B21:C21"/>
    <mergeCell ref="B26:F26"/>
    <mergeCell ref="B31:C31"/>
    <mergeCell ref="B9:C9"/>
    <mergeCell ref="B10:F10"/>
    <mergeCell ref="B12:C12"/>
    <mergeCell ref="B13:F13"/>
    <mergeCell ref="B17:C17"/>
    <mergeCell ref="B1:G1"/>
    <mergeCell ref="B2:G2"/>
    <mergeCell ref="B23:G23"/>
    <mergeCell ref="B24:G24"/>
    <mergeCell ref="B4:F4"/>
  </mergeCells>
  <printOptions horizontalCentered="1"/>
  <pageMargins left="0" right="0" top="0" bottom="0" header="0" footer="0"/>
  <pageSetup paperSize="9" scale="93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"/>
  <sheetViews>
    <sheetView rightToLeft="1" zoomScaleNormal="100" workbookViewId="0">
      <selection activeCell="E13" sqref="E13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7.75" customHeight="1">
      <c r="B1" s="140" t="s">
        <v>405</v>
      </c>
      <c r="C1" s="140"/>
      <c r="D1" s="140"/>
      <c r="E1" s="140"/>
      <c r="F1" s="140"/>
      <c r="G1" s="140"/>
    </row>
    <row r="2" spans="2:7" ht="35.25" customHeight="1">
      <c r="B2" s="139" t="s">
        <v>425</v>
      </c>
      <c r="C2" s="139"/>
      <c r="D2" s="139"/>
      <c r="E2" s="139"/>
      <c r="F2" s="139"/>
      <c r="G2" s="139"/>
    </row>
    <row r="3" spans="2:7" ht="31.5">
      <c r="B3" s="112" t="s">
        <v>0</v>
      </c>
      <c r="C3" s="113" t="s">
        <v>119</v>
      </c>
      <c r="D3" s="113" t="s">
        <v>120</v>
      </c>
      <c r="E3" s="113" t="s">
        <v>412</v>
      </c>
      <c r="F3" s="113" t="s">
        <v>121</v>
      </c>
      <c r="G3" s="114" t="s">
        <v>413</v>
      </c>
    </row>
    <row r="4" spans="2:7" ht="15.75">
      <c r="B4" s="141" t="s">
        <v>12</v>
      </c>
      <c r="C4" s="142"/>
      <c r="D4" s="142"/>
      <c r="E4" s="142"/>
      <c r="F4" s="143"/>
      <c r="G4" s="115" t="s">
        <v>3</v>
      </c>
    </row>
    <row r="5" spans="2:7" ht="15.75">
      <c r="B5" s="120" t="s">
        <v>437</v>
      </c>
      <c r="C5" s="116" t="s">
        <v>139</v>
      </c>
      <c r="D5" s="117">
        <v>5</v>
      </c>
      <c r="E5" s="117">
        <v>22000000</v>
      </c>
      <c r="F5" s="117">
        <v>1760052.8</v>
      </c>
      <c r="G5" s="116" t="s">
        <v>438</v>
      </c>
    </row>
    <row r="6" spans="2:7" ht="15.75">
      <c r="B6" s="124" t="s">
        <v>377</v>
      </c>
      <c r="C6" s="126"/>
      <c r="D6" s="118">
        <v>5</v>
      </c>
      <c r="E6" s="118">
        <v>22000000</v>
      </c>
      <c r="F6" s="118">
        <v>1760052.8</v>
      </c>
      <c r="G6" s="119" t="s">
        <v>414</v>
      </c>
    </row>
    <row r="7" spans="2:7" ht="15.75">
      <c r="B7" s="144" t="s">
        <v>415</v>
      </c>
      <c r="C7" s="145"/>
      <c r="D7" s="118">
        <f>SUM(D6)</f>
        <v>5</v>
      </c>
      <c r="E7" s="118">
        <f>SUM(E6)</f>
        <v>22000000</v>
      </c>
      <c r="F7" s="118">
        <f>SUM(F6)</f>
        <v>1760052.8</v>
      </c>
      <c r="G7" s="119" t="s">
        <v>416</v>
      </c>
    </row>
  </sheetData>
  <mergeCells count="5">
    <mergeCell ref="B1:G1"/>
    <mergeCell ref="B2:G2"/>
    <mergeCell ref="B4:F4"/>
    <mergeCell ref="B6:C6"/>
    <mergeCell ref="B7:C7"/>
  </mergeCells>
  <printOptions horizontalCentered="1"/>
  <pageMargins left="0" right="0" top="0" bottom="0" header="0" footer="0"/>
  <pageSetup paperSize="9" scale="10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103" zoomScale="110" zoomScaleNormal="110" workbookViewId="0">
      <selection activeCell="I131" sqref="I131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8" width="12.85546875" style="98" customWidth="1"/>
    <col min="9" max="9" width="41.5703125" customWidth="1"/>
  </cols>
  <sheetData>
    <row r="1" spans="2:9" ht="19.5" customHeight="1">
      <c r="B1" s="146" t="s">
        <v>426</v>
      </c>
      <c r="C1" s="147"/>
      <c r="D1" s="147"/>
      <c r="E1" s="147"/>
      <c r="F1" s="147"/>
      <c r="G1" s="147"/>
      <c r="H1" s="147"/>
      <c r="I1" s="148"/>
    </row>
    <row r="2" spans="2:9" ht="21" customHeight="1">
      <c r="B2" s="149" t="s">
        <v>427</v>
      </c>
      <c r="C2" s="150"/>
      <c r="D2" s="150"/>
      <c r="E2" s="150"/>
      <c r="F2" s="150"/>
      <c r="G2" s="150"/>
      <c r="H2" s="150"/>
      <c r="I2" s="151"/>
    </row>
    <row r="3" spans="2:9" ht="21" customHeight="1">
      <c r="B3" s="152" t="s">
        <v>226</v>
      </c>
      <c r="C3" s="153" t="s">
        <v>119</v>
      </c>
      <c r="D3" s="154">
        <v>45984</v>
      </c>
      <c r="E3" s="154">
        <v>45985</v>
      </c>
      <c r="F3" s="154">
        <v>45986</v>
      </c>
      <c r="G3" s="154">
        <v>45987</v>
      </c>
      <c r="H3" s="154">
        <v>45988</v>
      </c>
      <c r="I3" s="152" t="s">
        <v>227</v>
      </c>
    </row>
    <row r="4" spans="2:9" ht="12" customHeight="1">
      <c r="B4" s="152"/>
      <c r="C4" s="153"/>
      <c r="D4" s="154"/>
      <c r="E4" s="154"/>
      <c r="F4" s="154"/>
      <c r="G4" s="154"/>
      <c r="H4" s="154"/>
      <c r="I4" s="152"/>
    </row>
    <row r="5" spans="2:9" ht="18" customHeight="1">
      <c r="B5" s="61" t="s">
        <v>12</v>
      </c>
      <c r="C5" s="88"/>
      <c r="D5" s="89"/>
      <c r="E5" s="89"/>
      <c r="F5" s="89"/>
      <c r="G5" s="89"/>
      <c r="H5" s="90"/>
      <c r="I5" s="91" t="s">
        <v>228</v>
      </c>
    </row>
    <row r="6" spans="2:9" ht="18" customHeight="1">
      <c r="B6" s="62" t="s">
        <v>375</v>
      </c>
      <c r="C6" s="62" t="s">
        <v>170</v>
      </c>
      <c r="D6" s="97">
        <v>0.7</v>
      </c>
      <c r="E6" s="97">
        <v>0.68</v>
      </c>
      <c r="F6" s="97">
        <v>0.68</v>
      </c>
      <c r="G6" s="97">
        <v>0.69</v>
      </c>
      <c r="H6" s="97">
        <v>0.68</v>
      </c>
      <c r="I6" s="12" t="s">
        <v>171</v>
      </c>
    </row>
    <row r="7" spans="2:9" ht="18" customHeight="1">
      <c r="B7" s="62" t="s">
        <v>47</v>
      </c>
      <c r="C7" s="62" t="s">
        <v>36</v>
      </c>
      <c r="D7" s="97">
        <v>3.53</v>
      </c>
      <c r="E7" s="97">
        <v>3.57</v>
      </c>
      <c r="F7" s="97">
        <v>3.5</v>
      </c>
      <c r="G7" s="97">
        <v>3.5</v>
      </c>
      <c r="H7" s="97">
        <v>3.47</v>
      </c>
      <c r="I7" s="12" t="s">
        <v>48</v>
      </c>
    </row>
    <row r="8" spans="2:9" ht="18" customHeight="1">
      <c r="B8" s="62" t="s">
        <v>98</v>
      </c>
      <c r="C8" s="62" t="s">
        <v>99</v>
      </c>
      <c r="D8" s="97">
        <v>0.98</v>
      </c>
      <c r="E8" s="97" t="s">
        <v>381</v>
      </c>
      <c r="F8" s="97" t="s">
        <v>381</v>
      </c>
      <c r="G8" s="97" t="s">
        <v>381</v>
      </c>
      <c r="H8" s="97" t="s">
        <v>381</v>
      </c>
      <c r="I8" s="12" t="s">
        <v>100</v>
      </c>
    </row>
    <row r="9" spans="2:9" ht="18" customHeight="1">
      <c r="B9" s="62" t="s">
        <v>49</v>
      </c>
      <c r="C9" s="62" t="s">
        <v>45</v>
      </c>
      <c r="D9" s="97">
        <v>0.06</v>
      </c>
      <c r="E9" s="97">
        <v>0.06</v>
      </c>
      <c r="F9" s="97">
        <v>7.0000000000000007E-2</v>
      </c>
      <c r="G9" s="97">
        <v>7.0000000000000007E-2</v>
      </c>
      <c r="H9" s="97">
        <v>7.0000000000000007E-2</v>
      </c>
      <c r="I9" s="12" t="s">
        <v>66</v>
      </c>
    </row>
    <row r="10" spans="2:9" ht="18" customHeight="1">
      <c r="B10" s="62" t="s">
        <v>24</v>
      </c>
      <c r="C10" s="62" t="s">
        <v>25</v>
      </c>
      <c r="D10" s="97">
        <v>0.21</v>
      </c>
      <c r="E10" s="97">
        <v>0.21</v>
      </c>
      <c r="F10" s="97" t="s">
        <v>381</v>
      </c>
      <c r="G10" s="97">
        <v>0.21</v>
      </c>
      <c r="H10" s="97">
        <v>0.21</v>
      </c>
      <c r="I10" s="12" t="s">
        <v>26</v>
      </c>
    </row>
    <row r="11" spans="2:9" ht="18" customHeight="1">
      <c r="B11" s="62" t="s">
        <v>50</v>
      </c>
      <c r="C11" s="62" t="s">
        <v>51</v>
      </c>
      <c r="D11" s="97">
        <v>4.7</v>
      </c>
      <c r="E11" s="97">
        <v>4.7</v>
      </c>
      <c r="F11" s="97">
        <v>4.7</v>
      </c>
      <c r="G11" s="97">
        <v>4.6900000000000004</v>
      </c>
      <c r="H11" s="97">
        <v>4.68</v>
      </c>
      <c r="I11" s="12" t="s">
        <v>52</v>
      </c>
    </row>
    <row r="12" spans="2:9" ht="18" customHeight="1">
      <c r="B12" s="62" t="s">
        <v>229</v>
      </c>
      <c r="C12" s="62" t="s">
        <v>230</v>
      </c>
      <c r="D12" s="97">
        <v>0.11</v>
      </c>
      <c r="E12" s="97">
        <v>0.11</v>
      </c>
      <c r="F12" s="97">
        <v>0.11</v>
      </c>
      <c r="G12" s="97">
        <v>0.11</v>
      </c>
      <c r="H12" s="97">
        <v>0.1</v>
      </c>
      <c r="I12" s="12" t="s">
        <v>231</v>
      </c>
    </row>
    <row r="13" spans="2:9" ht="18" customHeight="1">
      <c r="B13" s="62" t="s">
        <v>232</v>
      </c>
      <c r="C13" s="62" t="s">
        <v>233</v>
      </c>
      <c r="D13" s="97" t="s">
        <v>234</v>
      </c>
      <c r="E13" s="97" t="s">
        <v>234</v>
      </c>
      <c r="F13" s="97" t="s">
        <v>234</v>
      </c>
      <c r="G13" s="97" t="s">
        <v>234</v>
      </c>
      <c r="H13" s="97" t="s">
        <v>234</v>
      </c>
      <c r="I13" s="12" t="s">
        <v>235</v>
      </c>
    </row>
    <row r="14" spans="2:9" ht="18" customHeight="1">
      <c r="B14" s="62" t="s">
        <v>73</v>
      </c>
      <c r="C14" s="62" t="s">
        <v>74</v>
      </c>
      <c r="D14" s="97" t="s">
        <v>381</v>
      </c>
      <c r="E14" s="97" t="s">
        <v>381</v>
      </c>
      <c r="F14" s="97" t="s">
        <v>381</v>
      </c>
      <c r="G14" s="97" t="s">
        <v>381</v>
      </c>
      <c r="H14" s="97" t="s">
        <v>381</v>
      </c>
      <c r="I14" s="12" t="s">
        <v>75</v>
      </c>
    </row>
    <row r="15" spans="2:9" ht="18" customHeight="1">
      <c r="B15" s="62" t="s">
        <v>53</v>
      </c>
      <c r="C15" s="62" t="s">
        <v>42</v>
      </c>
      <c r="D15" s="97">
        <v>0.28999999999999998</v>
      </c>
      <c r="E15" s="97">
        <v>0.28000000000000003</v>
      </c>
      <c r="F15" s="97">
        <v>0.28000000000000003</v>
      </c>
      <c r="G15" s="97">
        <v>0.28000000000000003</v>
      </c>
      <c r="H15" s="97">
        <v>0.28999999999999998</v>
      </c>
      <c r="I15" s="12" t="s">
        <v>43</v>
      </c>
    </row>
    <row r="16" spans="2:9" ht="18" customHeight="1">
      <c r="B16" s="62" t="s">
        <v>54</v>
      </c>
      <c r="C16" s="62" t="s">
        <v>39</v>
      </c>
      <c r="D16" s="97">
        <v>0.15</v>
      </c>
      <c r="E16" s="97">
        <v>0.15</v>
      </c>
      <c r="F16" s="97" t="s">
        <v>381</v>
      </c>
      <c r="G16" s="97">
        <v>0.15</v>
      </c>
      <c r="H16" s="97">
        <v>0.14000000000000001</v>
      </c>
      <c r="I16" s="12" t="s">
        <v>40</v>
      </c>
    </row>
    <row r="17" spans="2:9" ht="18" customHeight="1">
      <c r="B17" s="62" t="s">
        <v>236</v>
      </c>
      <c r="C17" s="62" t="s">
        <v>237</v>
      </c>
      <c r="D17" s="97" t="s">
        <v>234</v>
      </c>
      <c r="E17" s="97" t="s">
        <v>234</v>
      </c>
      <c r="F17" s="97" t="s">
        <v>234</v>
      </c>
      <c r="G17" s="97" t="s">
        <v>234</v>
      </c>
      <c r="H17" s="97" t="s">
        <v>234</v>
      </c>
      <c r="I17" s="12" t="s">
        <v>238</v>
      </c>
    </row>
    <row r="18" spans="2:9" ht="18" customHeight="1">
      <c r="B18" s="62" t="s">
        <v>239</v>
      </c>
      <c r="C18" s="62" t="s">
        <v>221</v>
      </c>
      <c r="D18" s="97" t="s">
        <v>381</v>
      </c>
      <c r="E18" s="97" t="s">
        <v>381</v>
      </c>
      <c r="F18" s="97">
        <v>0.23</v>
      </c>
      <c r="G18" s="97">
        <v>0.2</v>
      </c>
      <c r="H18" s="97">
        <v>0.2</v>
      </c>
      <c r="I18" s="12" t="s">
        <v>224</v>
      </c>
    </row>
    <row r="19" spans="2:9" ht="18" customHeight="1">
      <c r="B19" s="62" t="s">
        <v>240</v>
      </c>
      <c r="C19" s="62" t="s">
        <v>160</v>
      </c>
      <c r="D19" s="97" t="s">
        <v>381</v>
      </c>
      <c r="E19" s="97" t="s">
        <v>381</v>
      </c>
      <c r="F19" s="97" t="s">
        <v>381</v>
      </c>
      <c r="G19" s="97">
        <v>1.1000000000000001</v>
      </c>
      <c r="H19" s="97" t="s">
        <v>381</v>
      </c>
      <c r="I19" s="12" t="s">
        <v>161</v>
      </c>
    </row>
    <row r="20" spans="2:9" ht="18" customHeight="1">
      <c r="B20" s="62" t="s">
        <v>122</v>
      </c>
      <c r="C20" s="62" t="s">
        <v>123</v>
      </c>
      <c r="D20" s="97" t="s">
        <v>381</v>
      </c>
      <c r="E20" s="97">
        <v>0.26</v>
      </c>
      <c r="F20" s="97">
        <v>0.26</v>
      </c>
      <c r="G20" s="97">
        <v>0.26</v>
      </c>
      <c r="H20" s="97">
        <v>0.26</v>
      </c>
      <c r="I20" s="12" t="s">
        <v>128</v>
      </c>
    </row>
    <row r="21" spans="2:9" ht="18" customHeight="1">
      <c r="B21" s="62" t="s">
        <v>38</v>
      </c>
      <c r="C21" s="62" t="s">
        <v>37</v>
      </c>
      <c r="D21" s="97">
        <v>2</v>
      </c>
      <c r="E21" s="97">
        <v>1.99</v>
      </c>
      <c r="F21" s="97">
        <v>2</v>
      </c>
      <c r="G21" s="97">
        <v>1.99</v>
      </c>
      <c r="H21" s="97">
        <v>1.99</v>
      </c>
      <c r="I21" s="12" t="s">
        <v>55</v>
      </c>
    </row>
    <row r="22" spans="2:9" ht="18" customHeight="1">
      <c r="B22" s="62" t="s">
        <v>241</v>
      </c>
      <c r="C22" s="62" t="s">
        <v>148</v>
      </c>
      <c r="D22" s="97" t="s">
        <v>234</v>
      </c>
      <c r="E22" s="97" t="s">
        <v>234</v>
      </c>
      <c r="F22" s="97" t="s">
        <v>381</v>
      </c>
      <c r="G22" s="97">
        <v>0.05</v>
      </c>
      <c r="H22" s="97">
        <v>0.05</v>
      </c>
      <c r="I22" s="12" t="s">
        <v>242</v>
      </c>
    </row>
    <row r="23" spans="2:9" ht="18" customHeight="1">
      <c r="B23" s="62" t="s">
        <v>243</v>
      </c>
      <c r="C23" s="62" t="s">
        <v>244</v>
      </c>
      <c r="D23" s="97">
        <v>0.28999999999999998</v>
      </c>
      <c r="E23" s="97">
        <v>0.3</v>
      </c>
      <c r="F23" s="97" t="s">
        <v>381</v>
      </c>
      <c r="G23" s="97">
        <v>0.3</v>
      </c>
      <c r="H23" s="97">
        <v>0.3</v>
      </c>
      <c r="I23" s="12" t="s">
        <v>245</v>
      </c>
    </row>
    <row r="24" spans="2:9" ht="18" customHeight="1">
      <c r="B24" s="62" t="s">
        <v>184</v>
      </c>
      <c r="C24" s="62" t="s">
        <v>183</v>
      </c>
      <c r="D24" s="97" t="s">
        <v>381</v>
      </c>
      <c r="E24" s="97" t="s">
        <v>381</v>
      </c>
      <c r="F24" s="97">
        <v>0.41</v>
      </c>
      <c r="G24" s="97" t="s">
        <v>381</v>
      </c>
      <c r="H24" s="97" t="s">
        <v>381</v>
      </c>
      <c r="I24" s="12" t="s">
        <v>197</v>
      </c>
    </row>
    <row r="25" spans="2:9" ht="18" customHeight="1">
      <c r="B25" s="62" t="s">
        <v>246</v>
      </c>
      <c r="C25" s="62" t="s">
        <v>247</v>
      </c>
      <c r="D25" s="97" t="s">
        <v>381</v>
      </c>
      <c r="E25" s="97" t="s">
        <v>381</v>
      </c>
      <c r="F25" s="97" t="s">
        <v>381</v>
      </c>
      <c r="G25" s="97" t="s">
        <v>381</v>
      </c>
      <c r="H25" s="97" t="s">
        <v>381</v>
      </c>
      <c r="I25" s="12" t="s">
        <v>248</v>
      </c>
    </row>
    <row r="26" spans="2:9" ht="18" customHeight="1">
      <c r="B26" s="62" t="s">
        <v>182</v>
      </c>
      <c r="C26" s="62" t="s">
        <v>151</v>
      </c>
      <c r="D26" s="97" t="s">
        <v>381</v>
      </c>
      <c r="E26" s="97" t="s">
        <v>381</v>
      </c>
      <c r="F26" s="97" t="s">
        <v>381</v>
      </c>
      <c r="G26" s="97" t="s">
        <v>381</v>
      </c>
      <c r="H26" s="97" t="s">
        <v>381</v>
      </c>
      <c r="I26" s="12" t="s">
        <v>152</v>
      </c>
    </row>
    <row r="27" spans="2:9" ht="18" customHeight="1">
      <c r="B27" s="62" t="s">
        <v>249</v>
      </c>
      <c r="C27" s="62" t="s">
        <v>106</v>
      </c>
      <c r="D27" s="97" t="s">
        <v>381</v>
      </c>
      <c r="E27" s="97">
        <v>0.65</v>
      </c>
      <c r="F27" s="97">
        <v>0.64</v>
      </c>
      <c r="G27" s="97">
        <v>0.65</v>
      </c>
      <c r="H27" s="97">
        <v>0.65</v>
      </c>
      <c r="I27" s="12" t="s">
        <v>107</v>
      </c>
    </row>
    <row r="28" spans="2:9" ht="18" customHeight="1">
      <c r="B28" s="62" t="s">
        <v>191</v>
      </c>
      <c r="C28" s="62" t="s">
        <v>190</v>
      </c>
      <c r="D28" s="97">
        <v>0.09</v>
      </c>
      <c r="E28" s="97" t="s">
        <v>381</v>
      </c>
      <c r="F28" s="97">
        <v>0.09</v>
      </c>
      <c r="G28" s="97">
        <v>0.09</v>
      </c>
      <c r="H28" s="97" t="s">
        <v>381</v>
      </c>
      <c r="I28" s="12" t="s">
        <v>250</v>
      </c>
    </row>
    <row r="29" spans="2:9" ht="18" customHeight="1">
      <c r="B29" s="62" t="s">
        <v>373</v>
      </c>
      <c r="C29" s="62" t="s">
        <v>372</v>
      </c>
      <c r="D29" s="97" t="s">
        <v>234</v>
      </c>
      <c r="E29" s="97" t="s">
        <v>234</v>
      </c>
      <c r="F29" s="97" t="s">
        <v>234</v>
      </c>
      <c r="G29" s="97" t="s">
        <v>234</v>
      </c>
      <c r="H29" s="97" t="s">
        <v>234</v>
      </c>
      <c r="I29" s="12" t="s">
        <v>374</v>
      </c>
    </row>
    <row r="30" spans="2:9" ht="18" customHeight="1">
      <c r="B30" s="62" t="s">
        <v>251</v>
      </c>
      <c r="C30" s="62" t="s">
        <v>252</v>
      </c>
      <c r="D30" s="97" t="s">
        <v>381</v>
      </c>
      <c r="E30" s="97" t="s">
        <v>381</v>
      </c>
      <c r="F30" s="97" t="s">
        <v>381</v>
      </c>
      <c r="G30" s="97" t="s">
        <v>381</v>
      </c>
      <c r="H30" s="97" t="s">
        <v>381</v>
      </c>
      <c r="I30" s="12" t="s">
        <v>253</v>
      </c>
    </row>
    <row r="31" spans="2:9" ht="18" customHeight="1">
      <c r="B31" s="62" t="s">
        <v>254</v>
      </c>
      <c r="C31" s="62" t="s">
        <v>255</v>
      </c>
      <c r="D31" s="97" t="s">
        <v>234</v>
      </c>
      <c r="E31" s="97" t="s">
        <v>234</v>
      </c>
      <c r="F31" s="97" t="s">
        <v>234</v>
      </c>
      <c r="G31" s="97" t="s">
        <v>234</v>
      </c>
      <c r="H31" s="97" t="s">
        <v>234</v>
      </c>
      <c r="I31" s="12" t="s">
        <v>256</v>
      </c>
    </row>
    <row r="32" spans="2:9" ht="18" customHeight="1">
      <c r="B32" s="62" t="s">
        <v>257</v>
      </c>
      <c r="C32" s="62" t="s">
        <v>201</v>
      </c>
      <c r="D32" s="97" t="s">
        <v>381</v>
      </c>
      <c r="E32" s="97" t="s">
        <v>381</v>
      </c>
      <c r="F32" s="97" t="s">
        <v>381</v>
      </c>
      <c r="G32" s="97" t="s">
        <v>381</v>
      </c>
      <c r="H32" s="97" t="s">
        <v>381</v>
      </c>
      <c r="I32" s="12" t="s">
        <v>204</v>
      </c>
    </row>
    <row r="33" spans="2:9" ht="18" customHeight="1">
      <c r="B33" s="62" t="s">
        <v>258</v>
      </c>
      <c r="C33" s="62" t="s">
        <v>153</v>
      </c>
      <c r="D33" s="97" t="s">
        <v>381</v>
      </c>
      <c r="E33" s="97">
        <v>0.17</v>
      </c>
      <c r="F33" s="97">
        <v>0.17</v>
      </c>
      <c r="G33" s="97" t="s">
        <v>381</v>
      </c>
      <c r="H33" s="97" t="s">
        <v>381</v>
      </c>
      <c r="I33" s="12" t="s">
        <v>154</v>
      </c>
    </row>
    <row r="34" spans="2:9" ht="18" customHeight="1">
      <c r="B34" s="62" t="s">
        <v>259</v>
      </c>
      <c r="C34" s="62" t="s">
        <v>260</v>
      </c>
      <c r="D34" s="97" t="s">
        <v>381</v>
      </c>
      <c r="E34" s="97" t="s">
        <v>381</v>
      </c>
      <c r="F34" s="97" t="s">
        <v>381</v>
      </c>
      <c r="G34" s="97" t="s">
        <v>381</v>
      </c>
      <c r="H34" s="97" t="s">
        <v>381</v>
      </c>
      <c r="I34" s="12" t="s">
        <v>261</v>
      </c>
    </row>
    <row r="35" spans="2:9" ht="18" customHeight="1">
      <c r="B35" s="62" t="s">
        <v>262</v>
      </c>
      <c r="C35" s="62" t="s">
        <v>263</v>
      </c>
      <c r="D35" s="97" t="s">
        <v>381</v>
      </c>
      <c r="E35" s="97" t="s">
        <v>381</v>
      </c>
      <c r="F35" s="97">
        <v>0.14000000000000001</v>
      </c>
      <c r="G35" s="97" t="s">
        <v>381</v>
      </c>
      <c r="H35" s="97" t="s">
        <v>381</v>
      </c>
      <c r="I35" s="12" t="s">
        <v>264</v>
      </c>
    </row>
    <row r="36" spans="2:9" ht="18" customHeight="1">
      <c r="B36" s="62" t="s">
        <v>265</v>
      </c>
      <c r="C36" s="62" t="s">
        <v>266</v>
      </c>
      <c r="D36" s="97" t="s">
        <v>381</v>
      </c>
      <c r="E36" s="97" t="s">
        <v>381</v>
      </c>
      <c r="F36" s="97" t="s">
        <v>381</v>
      </c>
      <c r="G36" s="97" t="s">
        <v>381</v>
      </c>
      <c r="H36" s="97" t="s">
        <v>381</v>
      </c>
      <c r="I36" s="12" t="s">
        <v>267</v>
      </c>
    </row>
    <row r="37" spans="2:9" ht="18" customHeight="1">
      <c r="B37" s="62" t="s">
        <v>268</v>
      </c>
      <c r="C37" s="62" t="s">
        <v>269</v>
      </c>
      <c r="D37" s="97" t="s">
        <v>381</v>
      </c>
      <c r="E37" s="97" t="s">
        <v>381</v>
      </c>
      <c r="F37" s="97" t="s">
        <v>381</v>
      </c>
      <c r="G37" s="97" t="s">
        <v>381</v>
      </c>
      <c r="H37" s="97" t="s">
        <v>381</v>
      </c>
      <c r="I37" s="12" t="s">
        <v>270</v>
      </c>
    </row>
    <row r="38" spans="2:9" ht="18" customHeight="1">
      <c r="B38" s="62" t="s">
        <v>271</v>
      </c>
      <c r="C38" s="62" t="s">
        <v>272</v>
      </c>
      <c r="D38" s="97" t="s">
        <v>381</v>
      </c>
      <c r="E38" s="97" t="s">
        <v>381</v>
      </c>
      <c r="F38" s="97" t="s">
        <v>381</v>
      </c>
      <c r="G38" s="97" t="s">
        <v>381</v>
      </c>
      <c r="H38" s="97" t="s">
        <v>381</v>
      </c>
      <c r="I38" s="12" t="s">
        <v>273</v>
      </c>
    </row>
    <row r="39" spans="2:9" ht="18" customHeight="1">
      <c r="B39" s="62" t="s">
        <v>274</v>
      </c>
      <c r="C39" s="62" t="s">
        <v>208</v>
      </c>
      <c r="D39" s="97" t="s">
        <v>381</v>
      </c>
      <c r="E39" s="97" t="s">
        <v>381</v>
      </c>
      <c r="F39" s="97" t="s">
        <v>381</v>
      </c>
      <c r="G39" s="97" t="s">
        <v>381</v>
      </c>
      <c r="H39" s="97" t="s">
        <v>381</v>
      </c>
      <c r="I39" s="12" t="s">
        <v>209</v>
      </c>
    </row>
    <row r="40" spans="2:9" ht="18" customHeight="1">
      <c r="B40" s="62" t="s">
        <v>275</v>
      </c>
      <c r="C40" s="62" t="s">
        <v>276</v>
      </c>
      <c r="D40" s="97" t="s">
        <v>381</v>
      </c>
      <c r="E40" s="97" t="s">
        <v>381</v>
      </c>
      <c r="F40" s="97" t="s">
        <v>381</v>
      </c>
      <c r="G40" s="97" t="s">
        <v>381</v>
      </c>
      <c r="H40" s="97" t="s">
        <v>381</v>
      </c>
      <c r="I40" s="12" t="s">
        <v>277</v>
      </c>
    </row>
    <row r="41" spans="2:9" ht="18" customHeight="1">
      <c r="B41" s="62" t="s">
        <v>278</v>
      </c>
      <c r="C41" s="62" t="s">
        <v>279</v>
      </c>
      <c r="D41" s="97" t="s">
        <v>381</v>
      </c>
      <c r="E41" s="97" t="s">
        <v>381</v>
      </c>
      <c r="F41" s="97">
        <v>0.78</v>
      </c>
      <c r="G41" s="97" t="s">
        <v>381</v>
      </c>
      <c r="H41" s="97" t="s">
        <v>381</v>
      </c>
      <c r="I41" s="12" t="s">
        <v>280</v>
      </c>
    </row>
    <row r="42" spans="2:9" ht="18" customHeight="1">
      <c r="B42" s="62" t="s">
        <v>281</v>
      </c>
      <c r="C42" s="62" t="s">
        <v>282</v>
      </c>
      <c r="D42" s="97" t="s">
        <v>234</v>
      </c>
      <c r="E42" s="97" t="s">
        <v>234</v>
      </c>
      <c r="F42" s="97" t="s">
        <v>234</v>
      </c>
      <c r="G42" s="97" t="s">
        <v>381</v>
      </c>
      <c r="H42" s="97" t="s">
        <v>381</v>
      </c>
      <c r="I42" s="12" t="s">
        <v>283</v>
      </c>
    </row>
    <row r="43" spans="2:9" ht="18" customHeight="1">
      <c r="B43" s="62" t="s">
        <v>200</v>
      </c>
      <c r="C43" s="62" t="s">
        <v>199</v>
      </c>
      <c r="D43" s="97" t="s">
        <v>381</v>
      </c>
      <c r="E43" s="97" t="s">
        <v>381</v>
      </c>
      <c r="F43" s="97" t="s">
        <v>381</v>
      </c>
      <c r="G43" s="97" t="s">
        <v>381</v>
      </c>
      <c r="H43" s="97" t="s">
        <v>381</v>
      </c>
      <c r="I43" s="12" t="s">
        <v>284</v>
      </c>
    </row>
    <row r="44" spans="2:9" ht="18" customHeight="1">
      <c r="B44" s="62" t="s">
        <v>285</v>
      </c>
      <c r="C44" s="62" t="s">
        <v>286</v>
      </c>
      <c r="D44" s="97" t="s">
        <v>381</v>
      </c>
      <c r="E44" s="97" t="s">
        <v>381</v>
      </c>
      <c r="F44" s="97" t="s">
        <v>381</v>
      </c>
      <c r="G44" s="97" t="s">
        <v>381</v>
      </c>
      <c r="H44" s="97" t="s">
        <v>381</v>
      </c>
      <c r="I44" s="12" t="s">
        <v>287</v>
      </c>
    </row>
    <row r="45" spans="2:9" ht="18" customHeight="1">
      <c r="B45" s="62" t="s">
        <v>288</v>
      </c>
      <c r="C45" s="62" t="s">
        <v>289</v>
      </c>
      <c r="D45" s="97" t="s">
        <v>381</v>
      </c>
      <c r="E45" s="97" t="s">
        <v>381</v>
      </c>
      <c r="F45" s="97" t="s">
        <v>381</v>
      </c>
      <c r="G45" s="97" t="s">
        <v>381</v>
      </c>
      <c r="H45" s="97" t="s">
        <v>381</v>
      </c>
      <c r="I45" s="12" t="s">
        <v>290</v>
      </c>
    </row>
    <row r="46" spans="2:9" ht="18" customHeight="1">
      <c r="B46" s="62" t="s">
        <v>291</v>
      </c>
      <c r="C46" s="62" t="s">
        <v>292</v>
      </c>
      <c r="D46" s="97" t="s">
        <v>381</v>
      </c>
      <c r="E46" s="97" t="s">
        <v>381</v>
      </c>
      <c r="F46" s="97" t="s">
        <v>381</v>
      </c>
      <c r="G46" s="97" t="s">
        <v>381</v>
      </c>
      <c r="H46" s="97" t="s">
        <v>381</v>
      </c>
      <c r="I46" s="12" t="s">
        <v>293</v>
      </c>
    </row>
    <row r="47" spans="2:9" ht="18" customHeight="1">
      <c r="B47" s="62" t="s">
        <v>294</v>
      </c>
      <c r="C47" s="92" t="s">
        <v>295</v>
      </c>
      <c r="D47" s="97">
        <v>0.21</v>
      </c>
      <c r="E47" s="97" t="s">
        <v>381</v>
      </c>
      <c r="F47" s="97" t="s">
        <v>381</v>
      </c>
      <c r="G47" s="97" t="s">
        <v>381</v>
      </c>
      <c r="H47" s="97" t="s">
        <v>381</v>
      </c>
      <c r="I47" s="93" t="s">
        <v>296</v>
      </c>
    </row>
    <row r="48" spans="2:9" ht="18" customHeight="1">
      <c r="B48" s="62" t="s">
        <v>297</v>
      </c>
      <c r="C48" s="92" t="s">
        <v>298</v>
      </c>
      <c r="D48" s="97" t="s">
        <v>381</v>
      </c>
      <c r="E48" s="97" t="s">
        <v>381</v>
      </c>
      <c r="F48" s="97" t="s">
        <v>381</v>
      </c>
      <c r="G48" s="97" t="s">
        <v>381</v>
      </c>
      <c r="H48" s="97" t="s">
        <v>381</v>
      </c>
      <c r="I48" s="93" t="s">
        <v>299</v>
      </c>
    </row>
    <row r="49" spans="2:9" ht="18" customHeight="1">
      <c r="B49" s="61" t="s">
        <v>27</v>
      </c>
      <c r="C49" s="88"/>
      <c r="D49" s="89"/>
      <c r="E49" s="89"/>
      <c r="F49" s="89"/>
      <c r="G49" s="89"/>
      <c r="H49" s="90"/>
      <c r="I49" s="91" t="s">
        <v>300</v>
      </c>
    </row>
    <row r="50" spans="2:9" ht="18" customHeight="1">
      <c r="B50" s="62" t="s">
        <v>385</v>
      </c>
      <c r="C50" s="62" t="s">
        <v>32</v>
      </c>
      <c r="D50" s="97">
        <v>13.15</v>
      </c>
      <c r="E50" s="97">
        <v>12.98</v>
      </c>
      <c r="F50" s="97">
        <v>12.89</v>
      </c>
      <c r="G50" s="97">
        <v>12.85</v>
      </c>
      <c r="H50" s="97">
        <v>12.9</v>
      </c>
      <c r="I50" s="12" t="s">
        <v>33</v>
      </c>
    </row>
    <row r="51" spans="2:9" ht="18" customHeight="1">
      <c r="B51" s="62" t="s">
        <v>112</v>
      </c>
      <c r="C51" s="62" t="s">
        <v>113</v>
      </c>
      <c r="D51" s="97">
        <v>2.65</v>
      </c>
      <c r="E51" s="97">
        <v>2.7</v>
      </c>
      <c r="F51" s="97">
        <v>2.7</v>
      </c>
      <c r="G51" s="97">
        <v>2.7</v>
      </c>
      <c r="H51" s="97">
        <v>3.1</v>
      </c>
      <c r="I51" s="12" t="s">
        <v>301</v>
      </c>
    </row>
    <row r="52" spans="2:9" ht="25.5" customHeight="1">
      <c r="B52" s="61" t="s">
        <v>114</v>
      </c>
      <c r="C52" s="88"/>
      <c r="D52" s="89"/>
      <c r="E52" s="89"/>
      <c r="F52" s="89"/>
      <c r="G52" s="89"/>
      <c r="H52" s="90"/>
      <c r="I52" s="91" t="s">
        <v>116</v>
      </c>
    </row>
    <row r="53" spans="2:9" ht="18" customHeight="1">
      <c r="B53" s="62" t="s">
        <v>302</v>
      </c>
      <c r="C53" s="62" t="s">
        <v>163</v>
      </c>
      <c r="D53" s="97">
        <v>0.98</v>
      </c>
      <c r="E53" s="97">
        <v>0.98</v>
      </c>
      <c r="F53" s="97">
        <v>0.98</v>
      </c>
      <c r="G53" s="97">
        <v>0.94</v>
      </c>
      <c r="H53" s="97">
        <v>0.86</v>
      </c>
      <c r="I53" s="12" t="s">
        <v>164</v>
      </c>
    </row>
    <row r="54" spans="2:9" ht="18" customHeight="1">
      <c r="B54" s="62" t="s">
        <v>303</v>
      </c>
      <c r="C54" s="62" t="s">
        <v>149</v>
      </c>
      <c r="D54" s="97" t="s">
        <v>381</v>
      </c>
      <c r="E54" s="97" t="s">
        <v>381</v>
      </c>
      <c r="F54" s="97">
        <v>0.78</v>
      </c>
      <c r="G54" s="97" t="s">
        <v>381</v>
      </c>
      <c r="H54" s="97" t="s">
        <v>381</v>
      </c>
      <c r="I54" s="12" t="s">
        <v>150</v>
      </c>
    </row>
    <row r="55" spans="2:9" ht="18" customHeight="1">
      <c r="B55" s="62" t="s">
        <v>304</v>
      </c>
      <c r="C55" s="62" t="s">
        <v>210</v>
      </c>
      <c r="D55" s="97" t="s">
        <v>381</v>
      </c>
      <c r="E55" s="97" t="s">
        <v>381</v>
      </c>
      <c r="F55" s="97" t="s">
        <v>381</v>
      </c>
      <c r="G55" s="97" t="s">
        <v>381</v>
      </c>
      <c r="H55" s="97" t="s">
        <v>381</v>
      </c>
      <c r="I55" s="12" t="s">
        <v>305</v>
      </c>
    </row>
    <row r="56" spans="2:9" ht="18" customHeight="1">
      <c r="B56" s="62" t="s">
        <v>306</v>
      </c>
      <c r="C56" s="62" t="s">
        <v>207</v>
      </c>
      <c r="D56" s="97">
        <v>0.55000000000000004</v>
      </c>
      <c r="E56" s="97" t="s">
        <v>381</v>
      </c>
      <c r="F56" s="97" t="s">
        <v>381</v>
      </c>
      <c r="G56" s="97">
        <v>0.55000000000000004</v>
      </c>
      <c r="H56" s="97">
        <v>0.55000000000000004</v>
      </c>
      <c r="I56" s="12" t="s">
        <v>211</v>
      </c>
    </row>
    <row r="57" spans="2:9" ht="18" customHeight="1">
      <c r="B57" s="62" t="s">
        <v>307</v>
      </c>
      <c r="C57" s="62" t="s">
        <v>308</v>
      </c>
      <c r="D57" s="97" t="s">
        <v>381</v>
      </c>
      <c r="E57" s="97" t="s">
        <v>381</v>
      </c>
      <c r="F57" s="97" t="s">
        <v>381</v>
      </c>
      <c r="G57" s="97" t="s">
        <v>381</v>
      </c>
      <c r="H57" s="97" t="s">
        <v>381</v>
      </c>
      <c r="I57" s="12" t="s">
        <v>309</v>
      </c>
    </row>
    <row r="58" spans="2:9" ht="26.25" customHeight="1">
      <c r="B58" s="61" t="s">
        <v>165</v>
      </c>
      <c r="C58" s="88"/>
      <c r="D58" s="89"/>
      <c r="E58" s="89"/>
      <c r="F58" s="89"/>
      <c r="G58" s="89"/>
      <c r="H58" s="90"/>
      <c r="I58" s="91" t="s">
        <v>169</v>
      </c>
    </row>
    <row r="59" spans="2:9" ht="18" customHeight="1">
      <c r="B59" s="62" t="s">
        <v>310</v>
      </c>
      <c r="C59" s="62" t="s">
        <v>311</v>
      </c>
      <c r="D59" s="97" t="s">
        <v>234</v>
      </c>
      <c r="E59" s="97" t="s">
        <v>234</v>
      </c>
      <c r="F59" s="97" t="s">
        <v>234</v>
      </c>
      <c r="G59" s="97" t="s">
        <v>234</v>
      </c>
      <c r="H59" s="97" t="s">
        <v>234</v>
      </c>
      <c r="I59" s="12" t="s">
        <v>312</v>
      </c>
    </row>
    <row r="60" spans="2:9" ht="18" customHeight="1">
      <c r="B60" s="62" t="s">
        <v>313</v>
      </c>
      <c r="C60" s="62" t="s">
        <v>314</v>
      </c>
      <c r="D60" s="97" t="s">
        <v>234</v>
      </c>
      <c r="E60" s="97" t="s">
        <v>234</v>
      </c>
      <c r="F60" s="97" t="s">
        <v>234</v>
      </c>
      <c r="G60" s="97" t="s">
        <v>234</v>
      </c>
      <c r="H60" s="97" t="s">
        <v>234</v>
      </c>
      <c r="I60" s="12" t="s">
        <v>315</v>
      </c>
    </row>
    <row r="61" spans="2:9" ht="18" customHeight="1">
      <c r="B61" s="62" t="s">
        <v>316</v>
      </c>
      <c r="C61" s="62" t="s">
        <v>317</v>
      </c>
      <c r="D61" s="97" t="s">
        <v>234</v>
      </c>
      <c r="E61" s="97" t="s">
        <v>234</v>
      </c>
      <c r="F61" s="97" t="s">
        <v>234</v>
      </c>
      <c r="G61" s="97" t="s">
        <v>234</v>
      </c>
      <c r="H61" s="97" t="s">
        <v>234</v>
      </c>
      <c r="I61" s="94" t="s">
        <v>318</v>
      </c>
    </row>
    <row r="62" spans="2:9" ht="18" customHeight="1">
      <c r="B62" s="62" t="s">
        <v>166</v>
      </c>
      <c r="C62" s="62" t="s">
        <v>167</v>
      </c>
      <c r="D62" s="97" t="s">
        <v>381</v>
      </c>
      <c r="E62" s="97" t="s">
        <v>381</v>
      </c>
      <c r="F62" s="97" t="s">
        <v>381</v>
      </c>
      <c r="G62" s="97" t="s">
        <v>381</v>
      </c>
      <c r="H62" s="97" t="s">
        <v>381</v>
      </c>
      <c r="I62" s="12" t="s">
        <v>168</v>
      </c>
    </row>
    <row r="63" spans="2:9" ht="18" customHeight="1">
      <c r="B63" s="62" t="s">
        <v>319</v>
      </c>
      <c r="C63" s="62" t="s">
        <v>320</v>
      </c>
      <c r="D63" s="97" t="s">
        <v>234</v>
      </c>
      <c r="E63" s="97" t="s">
        <v>234</v>
      </c>
      <c r="F63" s="97" t="s">
        <v>234</v>
      </c>
      <c r="G63" s="97" t="s">
        <v>234</v>
      </c>
      <c r="H63" s="97" t="s">
        <v>234</v>
      </c>
      <c r="I63" s="12" t="s">
        <v>321</v>
      </c>
    </row>
    <row r="64" spans="2:9" ht="18.75" customHeight="1">
      <c r="B64" s="62" t="s">
        <v>322</v>
      </c>
      <c r="C64" s="62" t="s">
        <v>323</v>
      </c>
      <c r="D64" s="97" t="s">
        <v>234</v>
      </c>
      <c r="E64" s="97" t="s">
        <v>234</v>
      </c>
      <c r="F64" s="97" t="s">
        <v>234</v>
      </c>
      <c r="G64" s="97" t="s">
        <v>234</v>
      </c>
      <c r="H64" s="97" t="s">
        <v>234</v>
      </c>
      <c r="I64" s="12" t="s">
        <v>324</v>
      </c>
    </row>
    <row r="65" spans="2:9" ht="19.5" customHeight="1">
      <c r="B65" s="146" t="s">
        <v>426</v>
      </c>
      <c r="C65" s="147"/>
      <c r="D65" s="147"/>
      <c r="E65" s="147"/>
      <c r="F65" s="147"/>
      <c r="G65" s="147"/>
      <c r="H65" s="147"/>
      <c r="I65" s="148"/>
    </row>
    <row r="66" spans="2:9" ht="21" customHeight="1">
      <c r="B66" s="149" t="s">
        <v>427</v>
      </c>
      <c r="C66" s="150"/>
      <c r="D66" s="150"/>
      <c r="E66" s="150"/>
      <c r="F66" s="150"/>
      <c r="G66" s="150"/>
      <c r="H66" s="150"/>
      <c r="I66" s="151"/>
    </row>
    <row r="67" spans="2:9" ht="21" customHeight="1">
      <c r="B67" s="152" t="s">
        <v>226</v>
      </c>
      <c r="C67" s="153" t="s">
        <v>119</v>
      </c>
      <c r="D67" s="154">
        <v>45984</v>
      </c>
      <c r="E67" s="154">
        <v>45985</v>
      </c>
      <c r="F67" s="154">
        <v>45986</v>
      </c>
      <c r="G67" s="154">
        <v>45987</v>
      </c>
      <c r="H67" s="154">
        <v>45988</v>
      </c>
      <c r="I67" s="152" t="s">
        <v>227</v>
      </c>
    </row>
    <row r="68" spans="2:9" ht="12" customHeight="1">
      <c r="B68" s="152"/>
      <c r="C68" s="153"/>
      <c r="D68" s="154"/>
      <c r="E68" s="154"/>
      <c r="F68" s="154"/>
      <c r="G68" s="154"/>
      <c r="H68" s="154"/>
      <c r="I68" s="152"/>
    </row>
    <row r="69" spans="2:9" ht="21.75" customHeight="1">
      <c r="B69" s="61" t="s">
        <v>325</v>
      </c>
      <c r="C69" s="88"/>
      <c r="D69" s="89"/>
      <c r="E69" s="89"/>
      <c r="F69" s="89"/>
      <c r="G69" s="89"/>
      <c r="H69" s="90"/>
      <c r="I69" s="91" t="s">
        <v>380</v>
      </c>
    </row>
    <row r="70" spans="2:9" ht="20.100000000000001" customHeight="1">
      <c r="B70" s="62" t="s">
        <v>326</v>
      </c>
      <c r="C70" s="62" t="s">
        <v>143</v>
      </c>
      <c r="D70" s="97">
        <v>4.5199999999999996</v>
      </c>
      <c r="E70" s="97">
        <v>4.5999999999999996</v>
      </c>
      <c r="F70" s="97">
        <v>4.59</v>
      </c>
      <c r="G70" s="97">
        <v>4.7</v>
      </c>
      <c r="H70" s="97">
        <v>4.6500000000000004</v>
      </c>
      <c r="I70" s="12" t="s">
        <v>144</v>
      </c>
    </row>
    <row r="71" spans="2:9" ht="20.100000000000001" customHeight="1">
      <c r="B71" s="62" t="s">
        <v>67</v>
      </c>
      <c r="C71" s="62" t="s">
        <v>68</v>
      </c>
      <c r="D71" s="97">
        <v>4</v>
      </c>
      <c r="E71" s="97">
        <v>3.84</v>
      </c>
      <c r="F71" s="97">
        <v>3.75</v>
      </c>
      <c r="G71" s="97">
        <v>3.65</v>
      </c>
      <c r="H71" s="97">
        <v>3.82</v>
      </c>
      <c r="I71" s="12" t="s">
        <v>69</v>
      </c>
    </row>
    <row r="72" spans="2:9" ht="20.100000000000001" customHeight="1">
      <c r="B72" s="62" t="s">
        <v>327</v>
      </c>
      <c r="C72" s="62" t="s">
        <v>178</v>
      </c>
      <c r="D72" s="97" t="s">
        <v>381</v>
      </c>
      <c r="E72" s="97" t="s">
        <v>381</v>
      </c>
      <c r="F72" s="97" t="s">
        <v>381</v>
      </c>
      <c r="G72" s="97">
        <v>0.9</v>
      </c>
      <c r="H72" s="97" t="s">
        <v>381</v>
      </c>
      <c r="I72" s="12" t="s">
        <v>180</v>
      </c>
    </row>
    <row r="73" spans="2:9" ht="20.100000000000001" customHeight="1">
      <c r="B73" s="62" t="s">
        <v>328</v>
      </c>
      <c r="C73" s="62" t="s">
        <v>329</v>
      </c>
      <c r="D73" s="97" t="s">
        <v>234</v>
      </c>
      <c r="E73" s="97" t="s">
        <v>234</v>
      </c>
      <c r="F73" s="97" t="s">
        <v>234</v>
      </c>
      <c r="G73" s="97" t="s">
        <v>234</v>
      </c>
      <c r="H73" s="97" t="s">
        <v>234</v>
      </c>
      <c r="I73" s="12" t="s">
        <v>330</v>
      </c>
    </row>
    <row r="74" spans="2:9" ht="20.100000000000001" customHeight="1">
      <c r="B74" s="62" t="s">
        <v>70</v>
      </c>
      <c r="C74" s="62" t="s">
        <v>71</v>
      </c>
      <c r="D74" s="97" t="s">
        <v>381</v>
      </c>
      <c r="E74" s="97" t="s">
        <v>381</v>
      </c>
      <c r="F74" s="97" t="s">
        <v>381</v>
      </c>
      <c r="G74" s="97" t="s">
        <v>381</v>
      </c>
      <c r="H74" s="97" t="s">
        <v>381</v>
      </c>
      <c r="I74" s="12" t="s">
        <v>72</v>
      </c>
    </row>
    <row r="75" spans="2:9" ht="20.100000000000001" customHeight="1">
      <c r="B75" s="62" t="s">
        <v>331</v>
      </c>
      <c r="C75" s="62" t="s">
        <v>179</v>
      </c>
      <c r="D75" s="97">
        <v>1.92</v>
      </c>
      <c r="E75" s="97">
        <v>1.91</v>
      </c>
      <c r="F75" s="97">
        <v>1.91</v>
      </c>
      <c r="G75" s="97">
        <v>2</v>
      </c>
      <c r="H75" s="97">
        <v>2</v>
      </c>
      <c r="I75" s="12" t="s">
        <v>181</v>
      </c>
    </row>
    <row r="76" spans="2:9" ht="20.100000000000001" customHeight="1">
      <c r="B76" s="62" t="s">
        <v>332</v>
      </c>
      <c r="C76" s="62" t="s">
        <v>215</v>
      </c>
      <c r="D76" s="97" t="s">
        <v>381</v>
      </c>
      <c r="E76" s="97" t="s">
        <v>381</v>
      </c>
      <c r="F76" s="97" t="s">
        <v>381</v>
      </c>
      <c r="G76" s="97" t="s">
        <v>381</v>
      </c>
      <c r="H76" s="97" t="s">
        <v>381</v>
      </c>
      <c r="I76" s="12" t="s">
        <v>216</v>
      </c>
    </row>
    <row r="77" spans="2:9" ht="20.100000000000001" customHeight="1">
      <c r="B77" s="62" t="s">
        <v>333</v>
      </c>
      <c r="C77" s="62" t="s">
        <v>202</v>
      </c>
      <c r="D77" s="97">
        <v>2.16</v>
      </c>
      <c r="E77" s="97">
        <v>2.2999999999999998</v>
      </c>
      <c r="F77" s="97">
        <v>2.5499999999999998</v>
      </c>
      <c r="G77" s="97">
        <v>2.2200000000000002</v>
      </c>
      <c r="H77" s="97">
        <v>2.35</v>
      </c>
      <c r="I77" s="12" t="s">
        <v>203</v>
      </c>
    </row>
    <row r="78" spans="2:9" ht="20.100000000000001" customHeight="1">
      <c r="B78" s="62" t="s">
        <v>213</v>
      </c>
      <c r="C78" s="62" t="s">
        <v>212</v>
      </c>
      <c r="D78" s="97">
        <v>7.23</v>
      </c>
      <c r="E78" s="97">
        <v>7.1</v>
      </c>
      <c r="F78" s="97">
        <v>7.1</v>
      </c>
      <c r="G78" s="97" t="s">
        <v>381</v>
      </c>
      <c r="H78" s="97" t="s">
        <v>381</v>
      </c>
      <c r="I78" s="94" t="s">
        <v>218</v>
      </c>
    </row>
    <row r="79" spans="2:9" ht="20.100000000000001" customHeight="1">
      <c r="B79" s="62" t="s">
        <v>117</v>
      </c>
      <c r="C79" s="62" t="s">
        <v>118</v>
      </c>
      <c r="D79" s="97" t="s">
        <v>381</v>
      </c>
      <c r="E79" s="97" t="s">
        <v>381</v>
      </c>
      <c r="F79" s="97" t="s">
        <v>381</v>
      </c>
      <c r="G79" s="97" t="s">
        <v>381</v>
      </c>
      <c r="H79" s="97" t="s">
        <v>381</v>
      </c>
      <c r="I79" s="94" t="s">
        <v>334</v>
      </c>
    </row>
    <row r="80" spans="2:9" ht="20.100000000000001" customHeight="1">
      <c r="B80" s="62" t="s">
        <v>335</v>
      </c>
      <c r="C80" s="92" t="s">
        <v>336</v>
      </c>
      <c r="D80" s="97" t="s">
        <v>381</v>
      </c>
      <c r="E80" s="97" t="s">
        <v>381</v>
      </c>
      <c r="F80" s="97" t="s">
        <v>381</v>
      </c>
      <c r="G80" s="97" t="s">
        <v>381</v>
      </c>
      <c r="H80" s="97" t="s">
        <v>381</v>
      </c>
      <c r="I80" s="95" t="s">
        <v>337</v>
      </c>
    </row>
    <row r="81" spans="2:9" ht="20.100000000000001" customHeight="1">
      <c r="B81" s="61" t="s">
        <v>76</v>
      </c>
      <c r="C81" s="88"/>
      <c r="D81" s="89"/>
      <c r="E81" s="89"/>
      <c r="F81" s="89"/>
      <c r="G81" s="89"/>
      <c r="H81" s="90"/>
      <c r="I81" s="91" t="s">
        <v>30</v>
      </c>
    </row>
    <row r="82" spans="2:9" ht="20.100000000000001" customHeight="1">
      <c r="B82" s="62" t="s">
        <v>56</v>
      </c>
      <c r="C82" s="62" t="s">
        <v>57</v>
      </c>
      <c r="D82" s="97">
        <v>2.44</v>
      </c>
      <c r="E82" s="97">
        <v>2.44</v>
      </c>
      <c r="F82" s="97">
        <v>2.4</v>
      </c>
      <c r="G82" s="97">
        <v>2.41</v>
      </c>
      <c r="H82" s="97">
        <v>2.41</v>
      </c>
      <c r="I82" s="12" t="s">
        <v>58</v>
      </c>
    </row>
    <row r="83" spans="2:9" ht="20.100000000000001" customHeight="1">
      <c r="B83" s="62" t="s">
        <v>157</v>
      </c>
      <c r="C83" s="62" t="s">
        <v>156</v>
      </c>
      <c r="D83" s="97">
        <v>5.87</v>
      </c>
      <c r="E83" s="97">
        <v>5.85</v>
      </c>
      <c r="F83" s="97">
        <v>5.85</v>
      </c>
      <c r="G83" s="97">
        <v>5.81</v>
      </c>
      <c r="H83" s="97">
        <v>5.7</v>
      </c>
      <c r="I83" s="12" t="s">
        <v>158</v>
      </c>
    </row>
    <row r="84" spans="2:9" ht="20.100000000000001" customHeight="1">
      <c r="B84" s="62" t="s">
        <v>187</v>
      </c>
      <c r="C84" s="62" t="s">
        <v>185</v>
      </c>
      <c r="D84" s="97" t="s">
        <v>381</v>
      </c>
      <c r="E84" s="97" t="s">
        <v>381</v>
      </c>
      <c r="F84" s="97">
        <v>17.7</v>
      </c>
      <c r="G84" s="97">
        <v>17.649999999999999</v>
      </c>
      <c r="H84" s="97">
        <v>17.5</v>
      </c>
      <c r="I84" s="12" t="s">
        <v>196</v>
      </c>
    </row>
    <row r="85" spans="2:9" ht="20.100000000000001" customHeight="1">
      <c r="B85" s="62" t="s">
        <v>338</v>
      </c>
      <c r="C85" s="62" t="s">
        <v>339</v>
      </c>
      <c r="D85" s="97" t="s">
        <v>381</v>
      </c>
      <c r="E85" s="97" t="s">
        <v>381</v>
      </c>
      <c r="F85" s="97" t="s">
        <v>381</v>
      </c>
      <c r="G85" s="97" t="s">
        <v>381</v>
      </c>
      <c r="H85" s="97">
        <v>3.3</v>
      </c>
      <c r="I85" s="12" t="s">
        <v>340</v>
      </c>
    </row>
    <row r="86" spans="2:9" ht="20.100000000000001" customHeight="1">
      <c r="B86" s="62" t="s">
        <v>59</v>
      </c>
      <c r="C86" s="62" t="s">
        <v>34</v>
      </c>
      <c r="D86" s="97">
        <v>5.14</v>
      </c>
      <c r="E86" s="97">
        <v>5.07</v>
      </c>
      <c r="F86" s="97">
        <v>5.0999999999999996</v>
      </c>
      <c r="G86" s="97">
        <v>5.09</v>
      </c>
      <c r="H86" s="97">
        <v>5.2</v>
      </c>
      <c r="I86" s="12" t="s">
        <v>35</v>
      </c>
    </row>
    <row r="87" spans="2:9" ht="20.100000000000001" customHeight="1">
      <c r="B87" s="62" t="s">
        <v>60</v>
      </c>
      <c r="C87" s="62" t="s">
        <v>41</v>
      </c>
      <c r="D87" s="97">
        <v>2.6</v>
      </c>
      <c r="E87" s="97">
        <v>2.5499999999999998</v>
      </c>
      <c r="F87" s="97">
        <v>2.52</v>
      </c>
      <c r="G87" s="97">
        <v>2.4</v>
      </c>
      <c r="H87" s="97">
        <v>2.74</v>
      </c>
      <c r="I87" s="12" t="s">
        <v>61</v>
      </c>
    </row>
    <row r="88" spans="2:9" ht="20.100000000000001" customHeight="1">
      <c r="B88" s="62" t="s">
        <v>341</v>
      </c>
      <c r="C88" s="62" t="s">
        <v>77</v>
      </c>
      <c r="D88" s="97">
        <v>1.85</v>
      </c>
      <c r="E88" s="97" t="s">
        <v>381</v>
      </c>
      <c r="F88" s="97">
        <v>1.85</v>
      </c>
      <c r="G88" s="97">
        <v>1.85</v>
      </c>
      <c r="H88" s="97" t="s">
        <v>381</v>
      </c>
      <c r="I88" s="12" t="s">
        <v>78</v>
      </c>
    </row>
    <row r="89" spans="2:9" ht="20.100000000000001" customHeight="1">
      <c r="B89" s="62" t="s">
        <v>342</v>
      </c>
      <c r="C89" s="62" t="s">
        <v>343</v>
      </c>
      <c r="D89" s="97">
        <v>1.17</v>
      </c>
      <c r="E89" s="97">
        <v>1.17</v>
      </c>
      <c r="F89" s="97">
        <v>1.1599999999999999</v>
      </c>
      <c r="G89" s="97">
        <v>1.17</v>
      </c>
      <c r="H89" s="97">
        <v>1.18</v>
      </c>
      <c r="I89" s="12" t="s">
        <v>344</v>
      </c>
    </row>
    <row r="90" spans="2:9" ht="20.100000000000001" customHeight="1">
      <c r="B90" s="62" t="s">
        <v>345</v>
      </c>
      <c r="C90" s="62" t="s">
        <v>146</v>
      </c>
      <c r="D90" s="97">
        <v>1.95</v>
      </c>
      <c r="E90" s="97">
        <v>1.9</v>
      </c>
      <c r="F90" s="97">
        <v>1.9</v>
      </c>
      <c r="G90" s="97">
        <v>1.91</v>
      </c>
      <c r="H90" s="97">
        <v>1.91</v>
      </c>
      <c r="I90" s="12" t="s">
        <v>147</v>
      </c>
    </row>
    <row r="91" spans="2:9" ht="20.100000000000001" customHeight="1">
      <c r="B91" s="62" t="s">
        <v>103</v>
      </c>
      <c r="C91" s="62" t="s">
        <v>79</v>
      </c>
      <c r="D91" s="97">
        <v>2</v>
      </c>
      <c r="E91" s="97">
        <v>1.9</v>
      </c>
      <c r="F91" s="97">
        <v>1.9</v>
      </c>
      <c r="G91" s="97">
        <v>1.9</v>
      </c>
      <c r="H91" s="97">
        <v>1.88</v>
      </c>
      <c r="I91" s="12" t="s">
        <v>80</v>
      </c>
    </row>
    <row r="92" spans="2:9" ht="20.100000000000001" customHeight="1">
      <c r="B92" s="62" t="s">
        <v>62</v>
      </c>
      <c r="C92" s="62" t="s">
        <v>46</v>
      </c>
      <c r="D92" s="97">
        <v>2.81</v>
      </c>
      <c r="E92" s="97">
        <v>2.82</v>
      </c>
      <c r="F92" s="97">
        <v>2.81</v>
      </c>
      <c r="G92" s="97">
        <v>2.9</v>
      </c>
      <c r="H92" s="97">
        <v>2.75</v>
      </c>
      <c r="I92" s="12" t="s">
        <v>44</v>
      </c>
    </row>
    <row r="93" spans="2:9" ht="20.100000000000001" customHeight="1">
      <c r="B93" s="62" t="s">
        <v>81</v>
      </c>
      <c r="C93" s="62" t="s">
        <v>82</v>
      </c>
      <c r="D93" s="97">
        <v>3.35</v>
      </c>
      <c r="E93" s="97">
        <v>3.29</v>
      </c>
      <c r="F93" s="97">
        <v>3.3</v>
      </c>
      <c r="G93" s="97">
        <v>3.27</v>
      </c>
      <c r="H93" s="97">
        <v>3.27</v>
      </c>
      <c r="I93" s="12" t="s">
        <v>83</v>
      </c>
    </row>
    <row r="94" spans="2:9" ht="20.100000000000001" customHeight="1">
      <c r="B94" s="62" t="s">
        <v>127</v>
      </c>
      <c r="C94" s="62" t="s">
        <v>126</v>
      </c>
      <c r="D94" s="97">
        <v>4.2</v>
      </c>
      <c r="E94" s="97" t="s">
        <v>381</v>
      </c>
      <c r="F94" s="97" t="s">
        <v>381</v>
      </c>
      <c r="G94" s="97">
        <v>4.83</v>
      </c>
      <c r="H94" s="97">
        <v>4.83</v>
      </c>
      <c r="I94" s="12" t="s">
        <v>129</v>
      </c>
    </row>
    <row r="95" spans="2:9" ht="20.100000000000001" customHeight="1">
      <c r="B95" s="62" t="s">
        <v>188</v>
      </c>
      <c r="C95" s="62" t="s">
        <v>186</v>
      </c>
      <c r="D95" s="97">
        <v>1.54</v>
      </c>
      <c r="E95" s="97">
        <v>1.5</v>
      </c>
      <c r="F95" s="97">
        <v>1.44</v>
      </c>
      <c r="G95" s="97">
        <v>1.4</v>
      </c>
      <c r="H95" s="97">
        <v>1.32</v>
      </c>
      <c r="I95" s="12" t="s">
        <v>195</v>
      </c>
    </row>
    <row r="96" spans="2:9" ht="20.100000000000001" customHeight="1">
      <c r="B96" s="62" t="s">
        <v>346</v>
      </c>
      <c r="C96" s="62" t="s">
        <v>155</v>
      </c>
      <c r="D96" s="97" t="s">
        <v>381</v>
      </c>
      <c r="E96" s="97">
        <v>2.1</v>
      </c>
      <c r="F96" s="97">
        <v>2.1</v>
      </c>
      <c r="G96" s="97" t="s">
        <v>381</v>
      </c>
      <c r="H96" s="97" t="s">
        <v>381</v>
      </c>
      <c r="I96" s="12" t="s">
        <v>159</v>
      </c>
    </row>
    <row r="97" spans="2:9" ht="20.100000000000001" customHeight="1">
      <c r="B97" s="62" t="s">
        <v>84</v>
      </c>
      <c r="C97" s="62" t="s">
        <v>85</v>
      </c>
      <c r="D97" s="97">
        <v>2.2999999999999998</v>
      </c>
      <c r="E97" s="97"/>
      <c r="F97" s="97" t="s">
        <v>381</v>
      </c>
      <c r="G97" s="97">
        <v>2.2999999999999998</v>
      </c>
      <c r="H97" s="97">
        <v>2.35</v>
      </c>
      <c r="I97" s="12" t="s">
        <v>86</v>
      </c>
    </row>
    <row r="98" spans="2:9" ht="20.100000000000001" customHeight="1">
      <c r="B98" s="62" t="s">
        <v>87</v>
      </c>
      <c r="C98" s="62" t="s">
        <v>88</v>
      </c>
      <c r="D98" s="97">
        <v>1.95</v>
      </c>
      <c r="E98" s="97">
        <v>1.9</v>
      </c>
      <c r="F98" s="97">
        <v>1.9</v>
      </c>
      <c r="G98" s="97">
        <v>1.95</v>
      </c>
      <c r="H98" s="97">
        <v>2.1</v>
      </c>
      <c r="I98" s="12" t="s">
        <v>89</v>
      </c>
    </row>
    <row r="99" spans="2:9" ht="20.100000000000001" customHeight="1">
      <c r="B99" s="62" t="s">
        <v>347</v>
      </c>
      <c r="C99" s="62" t="s">
        <v>348</v>
      </c>
      <c r="D99" s="97" t="s">
        <v>381</v>
      </c>
      <c r="E99" s="97" t="s">
        <v>381</v>
      </c>
      <c r="F99" s="97" t="s">
        <v>381</v>
      </c>
      <c r="G99" s="97" t="s">
        <v>381</v>
      </c>
      <c r="H99" s="97" t="s">
        <v>381</v>
      </c>
      <c r="I99" s="12" t="s">
        <v>349</v>
      </c>
    </row>
    <row r="100" spans="2:9" ht="20.100000000000001" customHeight="1">
      <c r="B100" s="62" t="s">
        <v>350</v>
      </c>
      <c r="C100" s="62" t="s">
        <v>192</v>
      </c>
      <c r="D100" s="97" t="s">
        <v>381</v>
      </c>
      <c r="E100" s="97">
        <v>0.72</v>
      </c>
      <c r="F100" s="97">
        <v>0.7</v>
      </c>
      <c r="G100" s="97">
        <v>0.67</v>
      </c>
      <c r="H100" s="97" t="s">
        <v>381</v>
      </c>
      <c r="I100" s="12" t="s">
        <v>193</v>
      </c>
    </row>
    <row r="101" spans="2:9" ht="20.100000000000001" customHeight="1">
      <c r="B101" s="62" t="s">
        <v>351</v>
      </c>
      <c r="C101" s="62" t="s">
        <v>131</v>
      </c>
      <c r="D101" s="97" t="s">
        <v>381</v>
      </c>
      <c r="E101" s="97" t="s">
        <v>381</v>
      </c>
      <c r="F101" s="97" t="s">
        <v>381</v>
      </c>
      <c r="G101" s="97" t="s">
        <v>381</v>
      </c>
      <c r="H101" s="97" t="s">
        <v>381</v>
      </c>
      <c r="I101" s="96" t="s">
        <v>132</v>
      </c>
    </row>
    <row r="102" spans="2:9" ht="20.100000000000001" customHeight="1">
      <c r="B102" s="61" t="s">
        <v>352</v>
      </c>
      <c r="C102" s="88"/>
      <c r="D102" s="89"/>
      <c r="E102" s="89"/>
      <c r="F102" s="89"/>
      <c r="G102" s="89"/>
      <c r="H102" s="90"/>
      <c r="I102" s="91" t="s">
        <v>63</v>
      </c>
    </row>
    <row r="103" spans="2:9" ht="20.100000000000001" customHeight="1">
      <c r="B103" s="62" t="s">
        <v>101</v>
      </c>
      <c r="C103" s="62" t="s">
        <v>102</v>
      </c>
      <c r="D103" s="97" t="s">
        <v>381</v>
      </c>
      <c r="E103" s="97" t="s">
        <v>381</v>
      </c>
      <c r="F103" s="97" t="s">
        <v>381</v>
      </c>
      <c r="G103" s="97" t="s">
        <v>381</v>
      </c>
      <c r="H103" s="97" t="s">
        <v>381</v>
      </c>
      <c r="I103" s="12" t="s">
        <v>104</v>
      </c>
    </row>
    <row r="104" spans="2:9" ht="20.100000000000001" customHeight="1">
      <c r="B104" s="62" t="s">
        <v>90</v>
      </c>
      <c r="C104" s="62" t="s">
        <v>91</v>
      </c>
      <c r="D104" s="97">
        <v>8.9499999999999993</v>
      </c>
      <c r="E104" s="97">
        <v>8.94</v>
      </c>
      <c r="F104" s="97">
        <v>8.98</v>
      </c>
      <c r="G104" s="97">
        <v>9</v>
      </c>
      <c r="H104" s="97">
        <v>9</v>
      </c>
      <c r="I104" s="12" t="s">
        <v>92</v>
      </c>
    </row>
    <row r="105" spans="2:9" ht="20.100000000000001" customHeight="1">
      <c r="B105" s="62" t="s">
        <v>175</v>
      </c>
      <c r="C105" s="62" t="s">
        <v>176</v>
      </c>
      <c r="D105" s="97" t="s">
        <v>381</v>
      </c>
      <c r="E105" s="97" t="s">
        <v>381</v>
      </c>
      <c r="F105" s="97" t="s">
        <v>381</v>
      </c>
      <c r="G105" s="97" t="s">
        <v>381</v>
      </c>
      <c r="H105" s="97" t="s">
        <v>381</v>
      </c>
      <c r="I105" s="12" t="s">
        <v>177</v>
      </c>
    </row>
    <row r="106" spans="2:9" ht="20.100000000000001" customHeight="1">
      <c r="B106" s="62" t="s">
        <v>109</v>
      </c>
      <c r="C106" s="62" t="s">
        <v>110</v>
      </c>
      <c r="D106" s="97">
        <v>11.5</v>
      </c>
      <c r="E106" s="97" t="s">
        <v>381</v>
      </c>
      <c r="F106" s="97">
        <v>11.5</v>
      </c>
      <c r="G106" s="97">
        <v>11.5</v>
      </c>
      <c r="H106" s="97">
        <v>11.5</v>
      </c>
      <c r="I106" s="12" t="s">
        <v>111</v>
      </c>
    </row>
    <row r="107" spans="2:9" ht="20.100000000000001" customHeight="1">
      <c r="B107" s="62" t="s">
        <v>379</v>
      </c>
      <c r="C107" s="62" t="s">
        <v>105</v>
      </c>
      <c r="D107" s="97">
        <v>10.85</v>
      </c>
      <c r="E107" s="97" t="s">
        <v>381</v>
      </c>
      <c r="F107" s="97" t="s">
        <v>381</v>
      </c>
      <c r="G107" s="97" t="s">
        <v>381</v>
      </c>
      <c r="H107" s="97" t="s">
        <v>381</v>
      </c>
      <c r="I107" s="12" t="s">
        <v>108</v>
      </c>
    </row>
    <row r="108" spans="2:9" ht="19.5" customHeight="1">
      <c r="B108" s="62" t="s">
        <v>353</v>
      </c>
      <c r="C108" s="62" t="s">
        <v>354</v>
      </c>
      <c r="D108" s="97">
        <v>14.54</v>
      </c>
      <c r="E108" s="97">
        <v>16.72</v>
      </c>
      <c r="F108" s="97">
        <v>16.72</v>
      </c>
      <c r="G108" s="97">
        <v>19</v>
      </c>
      <c r="H108" s="97">
        <v>18</v>
      </c>
      <c r="I108" s="12" t="s">
        <v>355</v>
      </c>
    </row>
    <row r="109" spans="2:9" ht="20.100000000000001" customHeight="1">
      <c r="B109" s="62" t="s">
        <v>125</v>
      </c>
      <c r="C109" s="62" t="s">
        <v>124</v>
      </c>
      <c r="D109" s="97" t="s">
        <v>381</v>
      </c>
      <c r="E109" s="97" t="s">
        <v>381</v>
      </c>
      <c r="F109" s="97" t="s">
        <v>381</v>
      </c>
      <c r="G109" s="97">
        <v>37</v>
      </c>
      <c r="H109" s="97" t="s">
        <v>381</v>
      </c>
      <c r="I109" s="12" t="s">
        <v>130</v>
      </c>
    </row>
    <row r="110" spans="2:9" ht="20.100000000000001" customHeight="1">
      <c r="B110" s="62" t="s">
        <v>356</v>
      </c>
      <c r="C110" s="62" t="s">
        <v>214</v>
      </c>
      <c r="D110" s="97">
        <v>23.5</v>
      </c>
      <c r="E110" s="97">
        <v>23.6</v>
      </c>
      <c r="F110" s="97">
        <v>23.6</v>
      </c>
      <c r="G110" s="97">
        <v>23.75</v>
      </c>
      <c r="H110" s="97">
        <v>23.75</v>
      </c>
      <c r="I110" s="12" t="s">
        <v>217</v>
      </c>
    </row>
    <row r="111" spans="2:9" ht="20.100000000000001" customHeight="1">
      <c r="B111" s="62" t="s">
        <v>357</v>
      </c>
      <c r="C111" s="62" t="s">
        <v>173</v>
      </c>
      <c r="D111" s="97">
        <v>31</v>
      </c>
      <c r="E111" s="97">
        <v>31</v>
      </c>
      <c r="F111" s="97">
        <v>32</v>
      </c>
      <c r="G111" s="97">
        <v>32</v>
      </c>
      <c r="H111" s="97">
        <v>36</v>
      </c>
      <c r="I111" s="94" t="s">
        <v>174</v>
      </c>
    </row>
    <row r="112" spans="2:9" ht="20.100000000000001" customHeight="1">
      <c r="B112" s="61" t="s">
        <v>358</v>
      </c>
      <c r="C112" s="88"/>
      <c r="D112" s="89"/>
      <c r="E112" s="89"/>
      <c r="F112" s="89"/>
      <c r="G112" s="89"/>
      <c r="H112" s="90"/>
      <c r="I112" s="91" t="s">
        <v>29</v>
      </c>
    </row>
    <row r="113" spans="2:9" ht="20.100000000000001" customHeight="1">
      <c r="B113" s="62" t="s">
        <v>359</v>
      </c>
      <c r="C113" s="62" t="s">
        <v>219</v>
      </c>
      <c r="D113" s="97" t="s">
        <v>381</v>
      </c>
      <c r="E113" s="97">
        <v>0.4</v>
      </c>
      <c r="F113" s="97" t="s">
        <v>381</v>
      </c>
      <c r="G113" s="97" t="s">
        <v>381</v>
      </c>
      <c r="H113" s="97" t="s">
        <v>381</v>
      </c>
      <c r="I113" s="12" t="s">
        <v>220</v>
      </c>
    </row>
    <row r="114" spans="2:9" ht="20.100000000000001" customHeight="1">
      <c r="B114" s="62" t="s">
        <v>222</v>
      </c>
      <c r="C114" s="62" t="s">
        <v>223</v>
      </c>
      <c r="D114" s="97">
        <v>2.4</v>
      </c>
      <c r="E114" s="97">
        <v>2.4</v>
      </c>
      <c r="F114" s="97" t="s">
        <v>381</v>
      </c>
      <c r="G114" s="97" t="s">
        <v>381</v>
      </c>
      <c r="H114" s="97" t="s">
        <v>381</v>
      </c>
      <c r="I114" s="12" t="s">
        <v>225</v>
      </c>
    </row>
    <row r="115" spans="2:9" ht="20.100000000000001" customHeight="1">
      <c r="B115" s="62" t="s">
        <v>360</v>
      </c>
      <c r="C115" s="62" t="s">
        <v>205</v>
      </c>
      <c r="D115" s="97" t="s">
        <v>234</v>
      </c>
      <c r="E115" s="97" t="s">
        <v>234</v>
      </c>
      <c r="F115" s="97" t="s">
        <v>234</v>
      </c>
      <c r="G115" s="97" t="s">
        <v>381</v>
      </c>
      <c r="H115" s="97" t="s">
        <v>381</v>
      </c>
      <c r="I115" s="12" t="s">
        <v>206</v>
      </c>
    </row>
    <row r="116" spans="2:9" ht="20.100000000000001" customHeight="1">
      <c r="B116" s="62" t="s">
        <v>361</v>
      </c>
      <c r="C116" s="62" t="s">
        <v>141</v>
      </c>
      <c r="D116" s="97" t="s">
        <v>381</v>
      </c>
      <c r="E116" s="97" t="s">
        <v>381</v>
      </c>
      <c r="F116" s="97" t="s">
        <v>381</v>
      </c>
      <c r="G116" s="97">
        <v>5.0999999999999996</v>
      </c>
      <c r="H116" s="97">
        <v>5</v>
      </c>
      <c r="I116" s="12" t="s">
        <v>142</v>
      </c>
    </row>
    <row r="117" spans="2:9" ht="20.100000000000001" customHeight="1">
      <c r="B117" s="62" t="s">
        <v>362</v>
      </c>
      <c r="C117" s="62" t="s">
        <v>363</v>
      </c>
      <c r="D117" s="97" t="s">
        <v>381</v>
      </c>
      <c r="E117" s="97" t="s">
        <v>381</v>
      </c>
      <c r="F117" s="97">
        <v>4.55</v>
      </c>
      <c r="G117" s="97">
        <v>4.55</v>
      </c>
      <c r="H117" s="97" t="s">
        <v>381</v>
      </c>
      <c r="I117" s="12" t="s">
        <v>364</v>
      </c>
    </row>
    <row r="118" spans="2:9" ht="20.100000000000001" customHeight="1">
      <c r="B118" s="62" t="s">
        <v>365</v>
      </c>
      <c r="C118" s="62" t="s">
        <v>189</v>
      </c>
      <c r="D118" s="97" t="s">
        <v>381</v>
      </c>
      <c r="E118" s="97">
        <v>11.5</v>
      </c>
      <c r="F118" s="97" t="s">
        <v>381</v>
      </c>
      <c r="G118" s="97" t="s">
        <v>381</v>
      </c>
      <c r="H118" s="97" t="s">
        <v>381</v>
      </c>
      <c r="I118" s="12" t="s">
        <v>194</v>
      </c>
    </row>
    <row r="119" spans="2:9" ht="20.100000000000001" customHeight="1">
      <c r="B119" s="62" t="s">
        <v>366</v>
      </c>
      <c r="C119" s="62" t="s">
        <v>367</v>
      </c>
      <c r="D119" s="97">
        <v>7.25</v>
      </c>
      <c r="E119" s="97">
        <v>8.33</v>
      </c>
      <c r="F119" s="97">
        <v>9.57</v>
      </c>
      <c r="G119" s="97">
        <v>11</v>
      </c>
      <c r="H119" s="97">
        <v>12.65</v>
      </c>
      <c r="I119" s="12" t="s">
        <v>368</v>
      </c>
    </row>
    <row r="120" spans="2:9" ht="20.100000000000001" customHeight="1">
      <c r="B120" s="62" t="s">
        <v>369</v>
      </c>
      <c r="C120" s="62" t="s">
        <v>370</v>
      </c>
      <c r="D120" s="97" t="s">
        <v>381</v>
      </c>
      <c r="E120" s="97" t="s">
        <v>381</v>
      </c>
      <c r="F120" s="97" t="s">
        <v>381</v>
      </c>
      <c r="G120" s="97" t="s">
        <v>381</v>
      </c>
      <c r="H120" s="97" t="s">
        <v>381</v>
      </c>
      <c r="I120" s="12" t="s">
        <v>371</v>
      </c>
    </row>
  </sheetData>
  <mergeCells count="20">
    <mergeCell ref="B65:I65"/>
    <mergeCell ref="B66:I66"/>
    <mergeCell ref="B67:B68"/>
    <mergeCell ref="C67:C68"/>
    <mergeCell ref="I67:I68"/>
    <mergeCell ref="G67:G68"/>
    <mergeCell ref="H67:H68"/>
    <mergeCell ref="D67:D68"/>
    <mergeCell ref="E67:E68"/>
    <mergeCell ref="F67:F68"/>
    <mergeCell ref="B1:I1"/>
    <mergeCell ref="B2:I2"/>
    <mergeCell ref="B3:B4"/>
    <mergeCell ref="C3:C4"/>
    <mergeCell ref="D3:D4"/>
    <mergeCell ref="I3:I4"/>
    <mergeCell ref="G3:G4"/>
    <mergeCell ref="H3:H4"/>
    <mergeCell ref="E3:E4"/>
    <mergeCell ref="F3:F4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69"/>
  <sheetViews>
    <sheetView rightToLeft="1" zoomScale="115" zoomScaleNormal="115" workbookViewId="0">
      <selection activeCell="R13" sqref="R13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59" t="s">
        <v>428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</row>
    <row r="2" spans="1:14" ht="28.5" customHeight="1">
      <c r="A2" s="28" t="s">
        <v>5</v>
      </c>
      <c r="B2" s="163" t="s">
        <v>429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28" t="s">
        <v>3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</row>
    <row r="5" spans="1:14" ht="18" customHeight="1">
      <c r="A5" s="37" t="s">
        <v>375</v>
      </c>
      <c r="B5" s="38" t="s">
        <v>170</v>
      </c>
      <c r="C5" s="39">
        <v>0.7</v>
      </c>
      <c r="D5" s="40">
        <v>0.7</v>
      </c>
      <c r="E5" s="40">
        <v>0.68</v>
      </c>
      <c r="F5" s="41">
        <v>0.69</v>
      </c>
      <c r="G5" s="41">
        <v>0.68</v>
      </c>
      <c r="H5" s="41">
        <v>0.7</v>
      </c>
      <c r="I5" s="42">
        <v>-2.857142857142847</v>
      </c>
      <c r="J5" s="43">
        <v>55</v>
      </c>
      <c r="K5" s="43">
        <v>29128420</v>
      </c>
      <c r="L5" s="43">
        <v>19954663.920000002</v>
      </c>
      <c r="M5" s="44">
        <v>5</v>
      </c>
      <c r="N5" s="45" t="s">
        <v>171</v>
      </c>
    </row>
    <row r="6" spans="1:14" ht="18" customHeight="1">
      <c r="A6" s="37" t="s">
        <v>404</v>
      </c>
      <c r="B6" s="38" t="s">
        <v>36</v>
      </c>
      <c r="C6" s="39">
        <v>3.58</v>
      </c>
      <c r="D6" s="40">
        <v>3.58</v>
      </c>
      <c r="E6" s="40">
        <v>3.46</v>
      </c>
      <c r="F6" s="41">
        <v>3.5</v>
      </c>
      <c r="G6" s="41">
        <v>3.47</v>
      </c>
      <c r="H6" s="41">
        <v>3.58</v>
      </c>
      <c r="I6" s="42">
        <v>-3.0726256983240163</v>
      </c>
      <c r="J6" s="43">
        <v>440</v>
      </c>
      <c r="K6" s="43">
        <v>163568906</v>
      </c>
      <c r="L6" s="43">
        <v>571781627.07999992</v>
      </c>
      <c r="M6" s="44">
        <v>5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1</v>
      </c>
      <c r="D7" s="40">
        <v>1</v>
      </c>
      <c r="E7" s="40">
        <v>0.98</v>
      </c>
      <c r="F7" s="41">
        <v>0.99</v>
      </c>
      <c r="G7" s="41">
        <v>0.98</v>
      </c>
      <c r="H7" s="41">
        <v>1</v>
      </c>
      <c r="I7" s="42">
        <v>-2.0000000000000018</v>
      </c>
      <c r="J7" s="43">
        <v>13</v>
      </c>
      <c r="K7" s="43">
        <v>2009790</v>
      </c>
      <c r="L7" s="43">
        <v>1979810.54</v>
      </c>
      <c r="M7" s="44">
        <v>1</v>
      </c>
      <c r="N7" s="45" t="s">
        <v>100</v>
      </c>
    </row>
    <row r="8" spans="1:14" ht="18" customHeight="1">
      <c r="A8" s="37" t="s">
        <v>387</v>
      </c>
      <c r="B8" s="38" t="s">
        <v>45</v>
      </c>
      <c r="C8" s="39">
        <v>7.0000000000000007E-2</v>
      </c>
      <c r="D8" s="40">
        <v>7.0000000000000007E-2</v>
      </c>
      <c r="E8" s="40">
        <v>0.06</v>
      </c>
      <c r="F8" s="41">
        <v>0.06</v>
      </c>
      <c r="G8" s="41">
        <v>7.0000000000000007E-2</v>
      </c>
      <c r="H8" s="41">
        <v>0.06</v>
      </c>
      <c r="I8" s="42">
        <v>16.666666666666675</v>
      </c>
      <c r="J8" s="43">
        <v>18</v>
      </c>
      <c r="K8" s="43">
        <v>25331611</v>
      </c>
      <c r="L8" s="43">
        <v>1523212.77</v>
      </c>
      <c r="M8" s="44">
        <v>5</v>
      </c>
      <c r="N8" s="45" t="s">
        <v>66</v>
      </c>
    </row>
    <row r="9" spans="1:14" ht="18" customHeight="1">
      <c r="A9" s="37" t="s">
        <v>24</v>
      </c>
      <c r="B9" s="38" t="s">
        <v>25</v>
      </c>
      <c r="C9" s="46">
        <v>0.21</v>
      </c>
      <c r="D9" s="46">
        <v>0.21</v>
      </c>
      <c r="E9" s="46">
        <v>0.21</v>
      </c>
      <c r="F9" s="41">
        <v>0.21</v>
      </c>
      <c r="G9" s="41">
        <v>0.21</v>
      </c>
      <c r="H9" s="41">
        <v>0.21</v>
      </c>
      <c r="I9" s="42">
        <v>0</v>
      </c>
      <c r="J9" s="43">
        <v>7</v>
      </c>
      <c r="K9" s="43">
        <v>23452114</v>
      </c>
      <c r="L9" s="43">
        <v>4924943.9399999995</v>
      </c>
      <c r="M9" s="44">
        <v>3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4.75</v>
      </c>
      <c r="D10" s="40">
        <v>4.75</v>
      </c>
      <c r="E10" s="40">
        <v>4.66</v>
      </c>
      <c r="F10" s="41">
        <v>4.7</v>
      </c>
      <c r="G10" s="41">
        <v>4.68</v>
      </c>
      <c r="H10" s="41">
        <v>4.75</v>
      </c>
      <c r="I10" s="42">
        <v>-1.473684210526327</v>
      </c>
      <c r="J10" s="43">
        <v>254</v>
      </c>
      <c r="K10" s="43">
        <v>94380192</v>
      </c>
      <c r="L10" s="43">
        <v>443659447.08000004</v>
      </c>
      <c r="M10" s="44">
        <v>5</v>
      </c>
      <c r="N10" s="45" t="s">
        <v>52</v>
      </c>
    </row>
    <row r="11" spans="1:14" ht="18" customHeight="1">
      <c r="A11" s="37" t="s">
        <v>53</v>
      </c>
      <c r="B11" s="38" t="s">
        <v>42</v>
      </c>
      <c r="C11" s="39">
        <v>0.3</v>
      </c>
      <c r="D11" s="40">
        <v>0.3</v>
      </c>
      <c r="E11" s="40">
        <v>0.28000000000000003</v>
      </c>
      <c r="F11" s="41">
        <v>0.28000000000000003</v>
      </c>
      <c r="G11" s="41">
        <v>0.28999999999999998</v>
      </c>
      <c r="H11" s="41">
        <v>0.3</v>
      </c>
      <c r="I11" s="42">
        <v>-3.3333333333333326</v>
      </c>
      <c r="J11" s="43">
        <v>101</v>
      </c>
      <c r="K11" s="43">
        <v>422033761</v>
      </c>
      <c r="L11" s="43">
        <v>119679537.87</v>
      </c>
      <c r="M11" s="44">
        <v>5</v>
      </c>
      <c r="N11" s="45" t="s">
        <v>43</v>
      </c>
    </row>
    <row r="12" spans="1:14" ht="18" customHeight="1">
      <c r="A12" s="37" t="s">
        <v>409</v>
      </c>
      <c r="B12" s="38" t="s">
        <v>39</v>
      </c>
      <c r="C12" s="39">
        <v>0.15</v>
      </c>
      <c r="D12" s="40">
        <v>0.15</v>
      </c>
      <c r="E12" s="40">
        <v>0.14000000000000001</v>
      </c>
      <c r="F12" s="41">
        <v>0.14000000000000001</v>
      </c>
      <c r="G12" s="41">
        <v>0.14000000000000001</v>
      </c>
      <c r="H12" s="41">
        <v>0.15</v>
      </c>
      <c r="I12" s="42">
        <v>-6.6666666666666536</v>
      </c>
      <c r="J12" s="43">
        <v>38</v>
      </c>
      <c r="K12" s="43">
        <v>181637500</v>
      </c>
      <c r="L12" s="43">
        <v>26209550</v>
      </c>
      <c r="M12" s="44">
        <v>4</v>
      </c>
      <c r="N12" s="45" t="s">
        <v>40</v>
      </c>
    </row>
    <row r="13" spans="1:14" ht="18" customHeight="1">
      <c r="A13" s="37" t="s">
        <v>396</v>
      </c>
      <c r="B13" s="38" t="s">
        <v>221</v>
      </c>
      <c r="C13" s="39">
        <v>0.23</v>
      </c>
      <c r="D13" s="40">
        <v>0.23</v>
      </c>
      <c r="E13" s="40">
        <v>0.2</v>
      </c>
      <c r="F13" s="41">
        <v>0.2</v>
      </c>
      <c r="G13" s="41">
        <v>0.2</v>
      </c>
      <c r="H13" s="41">
        <v>0.23</v>
      </c>
      <c r="I13" s="42">
        <v>-13.043478260869568</v>
      </c>
      <c r="J13" s="43">
        <v>15</v>
      </c>
      <c r="K13" s="43">
        <v>212693</v>
      </c>
      <c r="L13" s="43">
        <v>42598.6</v>
      </c>
      <c r="M13" s="44">
        <v>3</v>
      </c>
      <c r="N13" s="45" t="s">
        <v>224</v>
      </c>
    </row>
    <row r="14" spans="1:14" ht="18" customHeight="1">
      <c r="A14" s="37" t="s">
        <v>240</v>
      </c>
      <c r="B14" s="38" t="s">
        <v>160</v>
      </c>
      <c r="C14" s="39">
        <v>1.1000000000000001</v>
      </c>
      <c r="D14" s="40">
        <v>1.1000000000000001</v>
      </c>
      <c r="E14" s="40">
        <v>1.1000000000000001</v>
      </c>
      <c r="F14" s="41">
        <v>1.1000000000000001</v>
      </c>
      <c r="G14" s="41">
        <v>1.1000000000000001</v>
      </c>
      <c r="H14" s="41">
        <v>1.05</v>
      </c>
      <c r="I14" s="42">
        <v>4.7619047619047672</v>
      </c>
      <c r="J14" s="43">
        <v>9</v>
      </c>
      <c r="K14" s="43">
        <v>21000</v>
      </c>
      <c r="L14" s="43">
        <v>23100</v>
      </c>
      <c r="M14" s="44">
        <v>1</v>
      </c>
      <c r="N14" s="45" t="s">
        <v>161</v>
      </c>
    </row>
    <row r="15" spans="1:14" ht="18" customHeight="1">
      <c r="A15" s="37" t="s">
        <v>388</v>
      </c>
      <c r="B15" s="38" t="s">
        <v>123</v>
      </c>
      <c r="C15" s="39">
        <v>0.26</v>
      </c>
      <c r="D15" s="40">
        <v>0.26</v>
      </c>
      <c r="E15" s="40">
        <v>0.25</v>
      </c>
      <c r="F15" s="41">
        <v>0.26</v>
      </c>
      <c r="G15" s="41">
        <v>0.26</v>
      </c>
      <c r="H15" s="41">
        <v>0.26</v>
      </c>
      <c r="I15" s="42">
        <v>0</v>
      </c>
      <c r="J15" s="43">
        <v>39</v>
      </c>
      <c r="K15" s="43">
        <v>45696524</v>
      </c>
      <c r="L15" s="43">
        <v>11633411</v>
      </c>
      <c r="M15" s="44">
        <v>4</v>
      </c>
      <c r="N15" s="45" t="s">
        <v>128</v>
      </c>
    </row>
    <row r="16" spans="1:14" ht="18" customHeight="1">
      <c r="A16" s="37" t="s">
        <v>38</v>
      </c>
      <c r="B16" s="38" t="s">
        <v>37</v>
      </c>
      <c r="C16" s="39">
        <v>2.02</v>
      </c>
      <c r="D16" s="40">
        <v>2.02</v>
      </c>
      <c r="E16" s="40">
        <v>1.98</v>
      </c>
      <c r="F16" s="41">
        <v>2</v>
      </c>
      <c r="G16" s="41">
        <v>1.99</v>
      </c>
      <c r="H16" s="41">
        <v>2.02</v>
      </c>
      <c r="I16" s="42">
        <v>-1.4851485148514865</v>
      </c>
      <c r="J16" s="43">
        <v>443</v>
      </c>
      <c r="K16" s="43">
        <v>374424156</v>
      </c>
      <c r="L16" s="43">
        <v>747491581.70000005</v>
      </c>
      <c r="M16" s="44">
        <v>5</v>
      </c>
      <c r="N16" s="45" t="s">
        <v>55</v>
      </c>
    </row>
    <row r="17" spans="1:14" ht="18" customHeight="1">
      <c r="A17" s="37" t="s">
        <v>243</v>
      </c>
      <c r="B17" s="38" t="s">
        <v>244</v>
      </c>
      <c r="C17" s="39">
        <v>0.28999999999999998</v>
      </c>
      <c r="D17" s="40">
        <v>0.3</v>
      </c>
      <c r="E17" s="40">
        <v>0.28999999999999998</v>
      </c>
      <c r="F17" s="41">
        <v>0.28999999999999998</v>
      </c>
      <c r="G17" s="41">
        <v>0.3</v>
      </c>
      <c r="H17" s="41">
        <v>0.28999999999999998</v>
      </c>
      <c r="I17" s="42">
        <v>3.4482758620689724</v>
      </c>
      <c r="J17" s="43">
        <v>6</v>
      </c>
      <c r="K17" s="43">
        <v>325954</v>
      </c>
      <c r="L17" s="43">
        <v>94691.66</v>
      </c>
      <c r="M17" s="44">
        <v>4</v>
      </c>
      <c r="N17" s="45" t="s">
        <v>245</v>
      </c>
    </row>
    <row r="18" spans="1:14" ht="18" customHeight="1">
      <c r="A18" s="37" t="s">
        <v>184</v>
      </c>
      <c r="B18" s="38" t="s">
        <v>183</v>
      </c>
      <c r="C18" s="39">
        <v>0.41</v>
      </c>
      <c r="D18" s="40">
        <v>0.41</v>
      </c>
      <c r="E18" s="40">
        <v>0.41</v>
      </c>
      <c r="F18" s="41">
        <v>0.41</v>
      </c>
      <c r="G18" s="41">
        <v>0.41</v>
      </c>
      <c r="H18" s="41">
        <v>0.41</v>
      </c>
      <c r="I18" s="42">
        <v>0</v>
      </c>
      <c r="J18" s="43">
        <v>2</v>
      </c>
      <c r="K18" s="43">
        <v>44865</v>
      </c>
      <c r="L18" s="43">
        <v>18394.650000000001</v>
      </c>
      <c r="M18" s="44">
        <v>1</v>
      </c>
      <c r="N18" s="45" t="s">
        <v>197</v>
      </c>
    </row>
    <row r="19" spans="1:14" ht="18" customHeight="1">
      <c r="A19" s="37" t="s">
        <v>410</v>
      </c>
      <c r="B19" s="38" t="s">
        <v>279</v>
      </c>
      <c r="C19" s="39">
        <v>0.78</v>
      </c>
      <c r="D19" s="40">
        <v>0.78</v>
      </c>
      <c r="E19" s="40">
        <v>0.78</v>
      </c>
      <c r="F19" s="41">
        <v>0.78</v>
      </c>
      <c r="G19" s="41">
        <v>0.78</v>
      </c>
      <c r="H19" s="41">
        <v>0.78</v>
      </c>
      <c r="I19" s="42">
        <v>0</v>
      </c>
      <c r="J19" s="43">
        <v>1</v>
      </c>
      <c r="K19" s="43">
        <v>910500000</v>
      </c>
      <c r="L19" s="43">
        <v>710190000</v>
      </c>
      <c r="M19" s="44">
        <v>1</v>
      </c>
      <c r="N19" s="45" t="s">
        <v>280</v>
      </c>
    </row>
    <row r="20" spans="1:14" ht="18" customHeight="1">
      <c r="A20" s="47" t="s">
        <v>13</v>
      </c>
      <c r="B20" s="47"/>
      <c r="C20" s="127"/>
      <c r="D20" s="127"/>
      <c r="E20" s="127"/>
      <c r="F20" s="127"/>
      <c r="G20" s="127"/>
      <c r="H20" s="127"/>
      <c r="I20" s="127"/>
      <c r="J20" s="48">
        <f>SUM(J5:J19)</f>
        <v>1441</v>
      </c>
      <c r="K20" s="49">
        <f>SUM(K5:K19)</f>
        <v>2272767486</v>
      </c>
      <c r="L20" s="49">
        <f>SUM(L5:L19)</f>
        <v>2659206570.8099999</v>
      </c>
      <c r="M20" s="49">
        <v>5</v>
      </c>
      <c r="N20" s="47" t="s">
        <v>14</v>
      </c>
    </row>
    <row r="21" spans="1:14" ht="18" customHeight="1">
      <c r="A21" s="51" t="s">
        <v>27</v>
      </c>
      <c r="B21" s="51"/>
      <c r="C21" s="128" t="s">
        <v>95</v>
      </c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</row>
    <row r="22" spans="1:14" ht="18" customHeight="1">
      <c r="A22" s="37" t="s">
        <v>385</v>
      </c>
      <c r="B22" s="38" t="s">
        <v>32</v>
      </c>
      <c r="C22" s="107">
        <v>13.19</v>
      </c>
      <c r="D22" s="107">
        <v>13.19</v>
      </c>
      <c r="E22" s="107">
        <v>12.83</v>
      </c>
      <c r="F22" s="41">
        <v>13.01</v>
      </c>
      <c r="G22" s="41">
        <v>12.9</v>
      </c>
      <c r="H22" s="41">
        <v>13.2</v>
      </c>
      <c r="I22" s="42">
        <v>-2.2727272727272596</v>
      </c>
      <c r="J22" s="43">
        <v>387</v>
      </c>
      <c r="K22" s="43">
        <v>34266192</v>
      </c>
      <c r="L22" s="43">
        <v>445840447.78999996</v>
      </c>
      <c r="M22" s="44">
        <v>5</v>
      </c>
      <c r="N22" s="45" t="s">
        <v>33</v>
      </c>
    </row>
    <row r="23" spans="1:14" ht="18" customHeight="1">
      <c r="A23" s="37" t="s">
        <v>112</v>
      </c>
      <c r="B23" s="38" t="s">
        <v>113</v>
      </c>
      <c r="C23" s="107">
        <v>2.65</v>
      </c>
      <c r="D23" s="107">
        <v>3.1</v>
      </c>
      <c r="E23" s="107">
        <v>2.6</v>
      </c>
      <c r="F23" s="41">
        <v>2.76</v>
      </c>
      <c r="G23" s="41">
        <v>3.1</v>
      </c>
      <c r="H23" s="41">
        <v>2.65</v>
      </c>
      <c r="I23" s="42">
        <v>16.981132075471695</v>
      </c>
      <c r="J23" s="43">
        <v>54</v>
      </c>
      <c r="K23" s="43">
        <v>1338006</v>
      </c>
      <c r="L23" s="43">
        <v>3689883.7</v>
      </c>
      <c r="M23" s="44">
        <v>5</v>
      </c>
      <c r="N23" s="45" t="s">
        <v>301</v>
      </c>
    </row>
    <row r="24" spans="1:14" ht="18" customHeight="1">
      <c r="A24" s="47" t="s">
        <v>93</v>
      </c>
      <c r="B24" s="47"/>
      <c r="C24" s="68"/>
      <c r="D24" s="69"/>
      <c r="E24" s="69"/>
      <c r="F24" s="70"/>
      <c r="G24" s="70"/>
      <c r="H24" s="70"/>
      <c r="I24" s="71"/>
      <c r="J24" s="48">
        <f>SUM(J22:J23)</f>
        <v>441</v>
      </c>
      <c r="K24" s="49">
        <f>SUM(K22:K23)</f>
        <v>35604198</v>
      </c>
      <c r="L24" s="49">
        <f>SUM(L22:L23)</f>
        <v>449530331.48999995</v>
      </c>
      <c r="M24" s="49">
        <v>5</v>
      </c>
      <c r="N24" s="47" t="s">
        <v>14</v>
      </c>
    </row>
    <row r="25" spans="1:14" ht="18" customHeight="1">
      <c r="A25" s="51" t="s">
        <v>114</v>
      </c>
      <c r="B25" s="51"/>
      <c r="C25" s="128" t="s">
        <v>116</v>
      </c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</row>
    <row r="26" spans="1:14" s="11" customFormat="1" ht="18" customHeight="1">
      <c r="A26" s="37" t="s">
        <v>382</v>
      </c>
      <c r="B26" s="55" t="s">
        <v>163</v>
      </c>
      <c r="C26" s="52">
        <v>0.98</v>
      </c>
      <c r="D26" s="52">
        <v>1</v>
      </c>
      <c r="E26" s="52">
        <v>0.86</v>
      </c>
      <c r="F26" s="41">
        <v>0.96</v>
      </c>
      <c r="G26" s="41">
        <v>0.86</v>
      </c>
      <c r="H26" s="41">
        <v>0.98</v>
      </c>
      <c r="I26" s="42">
        <v>-12.244897959183676</v>
      </c>
      <c r="J26" s="43">
        <v>38</v>
      </c>
      <c r="K26" s="43">
        <v>6497587</v>
      </c>
      <c r="L26" s="43">
        <v>6236949.1399999997</v>
      </c>
      <c r="M26" s="44">
        <v>5</v>
      </c>
      <c r="N26" s="45" t="s">
        <v>164</v>
      </c>
    </row>
    <row r="27" spans="1:14" s="11" customFormat="1" ht="18" customHeight="1">
      <c r="A27" s="37" t="s">
        <v>408</v>
      </c>
      <c r="B27" s="55" t="s">
        <v>149</v>
      </c>
      <c r="C27" s="52">
        <v>0.78</v>
      </c>
      <c r="D27" s="52">
        <v>0.78</v>
      </c>
      <c r="E27" s="52">
        <v>0.78</v>
      </c>
      <c r="F27" s="41">
        <v>0.78</v>
      </c>
      <c r="G27" s="41">
        <v>0.78</v>
      </c>
      <c r="H27" s="41">
        <v>0.78</v>
      </c>
      <c r="I27" s="42">
        <v>0</v>
      </c>
      <c r="J27" s="43">
        <v>1</v>
      </c>
      <c r="K27" s="43">
        <v>63000</v>
      </c>
      <c r="L27" s="43">
        <v>49140</v>
      </c>
      <c r="M27" s="44">
        <v>1</v>
      </c>
      <c r="N27" s="45" t="s">
        <v>150</v>
      </c>
    </row>
    <row r="28" spans="1:14" s="11" customFormat="1" ht="18" customHeight="1">
      <c r="A28" s="37" t="s">
        <v>402</v>
      </c>
      <c r="B28" s="55" t="s">
        <v>207</v>
      </c>
      <c r="C28" s="52">
        <v>0.52</v>
      </c>
      <c r="D28" s="52">
        <v>0.55000000000000004</v>
      </c>
      <c r="E28" s="52">
        <v>0.52</v>
      </c>
      <c r="F28" s="41">
        <v>0.55000000000000004</v>
      </c>
      <c r="G28" s="41">
        <v>0.55000000000000004</v>
      </c>
      <c r="H28" s="41">
        <v>0.6</v>
      </c>
      <c r="I28" s="42">
        <v>-8.333333333333325</v>
      </c>
      <c r="J28" s="43">
        <v>12</v>
      </c>
      <c r="K28" s="43">
        <v>587238</v>
      </c>
      <c r="L28" s="43">
        <v>321822.33</v>
      </c>
      <c r="M28" s="44">
        <v>3</v>
      </c>
      <c r="N28" s="45" t="s">
        <v>211</v>
      </c>
    </row>
    <row r="29" spans="1:14" ht="18" customHeight="1">
      <c r="A29" s="47" t="s">
        <v>115</v>
      </c>
      <c r="B29" s="47"/>
      <c r="C29" s="68"/>
      <c r="D29" s="69"/>
      <c r="E29" s="69"/>
      <c r="F29" s="70"/>
      <c r="G29" s="70"/>
      <c r="H29" s="70"/>
      <c r="I29" s="71"/>
      <c r="J29" s="48">
        <f>SUM(J26:J28)</f>
        <v>51</v>
      </c>
      <c r="K29" s="49">
        <f>SUM(K26:K28)</f>
        <v>7147825</v>
      </c>
      <c r="L29" s="49">
        <f>SUM(L26:L28)</f>
        <v>6607911.4699999997</v>
      </c>
      <c r="M29" s="49">
        <v>5</v>
      </c>
      <c r="N29" s="47" t="s">
        <v>14</v>
      </c>
    </row>
    <row r="30" spans="1:14" ht="18" customHeight="1">
      <c r="A30" s="51" t="s">
        <v>28</v>
      </c>
      <c r="B30" s="51"/>
      <c r="C30" s="128" t="s">
        <v>31</v>
      </c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</row>
    <row r="31" spans="1:14" s="11" customFormat="1" ht="18" customHeight="1">
      <c r="A31" s="37" t="s">
        <v>395</v>
      </c>
      <c r="B31" s="38" t="s">
        <v>143</v>
      </c>
      <c r="C31" s="39">
        <v>4.4000000000000004</v>
      </c>
      <c r="D31" s="40">
        <v>5</v>
      </c>
      <c r="E31" s="40">
        <v>4.3499999999999996</v>
      </c>
      <c r="F31" s="41">
        <v>4.58</v>
      </c>
      <c r="G31" s="41">
        <v>4.6500000000000004</v>
      </c>
      <c r="H31" s="41">
        <v>4.4800000000000004</v>
      </c>
      <c r="I31" s="42">
        <v>3.7946428571428603</v>
      </c>
      <c r="J31" s="43">
        <v>68</v>
      </c>
      <c r="K31" s="43">
        <v>2636880</v>
      </c>
      <c r="L31" s="43">
        <v>12065214.539999999</v>
      </c>
      <c r="M31" s="44">
        <v>5</v>
      </c>
      <c r="N31" s="45" t="s">
        <v>144</v>
      </c>
    </row>
    <row r="32" spans="1:14" s="11" customFormat="1" ht="18" customHeight="1">
      <c r="A32" s="37" t="s">
        <v>411</v>
      </c>
      <c r="B32" s="38" t="s">
        <v>212</v>
      </c>
      <c r="C32" s="39">
        <v>7.23</v>
      </c>
      <c r="D32" s="40">
        <v>7.26</v>
      </c>
      <c r="E32" s="40">
        <v>7.05</v>
      </c>
      <c r="F32" s="41">
        <v>7.13</v>
      </c>
      <c r="G32" s="41">
        <v>7.1</v>
      </c>
      <c r="H32" s="41">
        <v>7.1</v>
      </c>
      <c r="I32" s="42">
        <v>0</v>
      </c>
      <c r="J32" s="43">
        <v>14</v>
      </c>
      <c r="K32" s="43">
        <v>476211</v>
      </c>
      <c r="L32" s="43">
        <v>3393940.4299999997</v>
      </c>
      <c r="M32" s="44">
        <v>3</v>
      </c>
      <c r="N32" s="45" t="s">
        <v>218</v>
      </c>
    </row>
    <row r="33" spans="1:14" s="11" customFormat="1" ht="18" customHeight="1">
      <c r="A33" s="37" t="s">
        <v>67</v>
      </c>
      <c r="B33" s="38" t="s">
        <v>68</v>
      </c>
      <c r="C33" s="39">
        <v>4.05</v>
      </c>
      <c r="D33" s="40">
        <v>4.09</v>
      </c>
      <c r="E33" s="40">
        <v>3.51</v>
      </c>
      <c r="F33" s="41">
        <v>3.78</v>
      </c>
      <c r="G33" s="41">
        <v>3.82</v>
      </c>
      <c r="H33" s="41">
        <v>4.05</v>
      </c>
      <c r="I33" s="42">
        <v>-5.6790123456790127</v>
      </c>
      <c r="J33" s="43">
        <v>340</v>
      </c>
      <c r="K33" s="43">
        <v>43490586</v>
      </c>
      <c r="L33" s="43">
        <v>164336901.18000001</v>
      </c>
      <c r="M33" s="44">
        <v>5</v>
      </c>
      <c r="N33" s="45" t="s">
        <v>69</v>
      </c>
    </row>
    <row r="34" spans="1:14" s="11" customFormat="1" ht="18" customHeight="1">
      <c r="A34" s="37" t="s">
        <v>435</v>
      </c>
      <c r="B34" s="38" t="s">
        <v>178</v>
      </c>
      <c r="C34" s="39">
        <v>0.9</v>
      </c>
      <c r="D34" s="40">
        <v>0.9</v>
      </c>
      <c r="E34" s="40">
        <v>0.9</v>
      </c>
      <c r="F34" s="41">
        <v>0.9</v>
      </c>
      <c r="G34" s="41">
        <v>0.9</v>
      </c>
      <c r="H34" s="41">
        <v>0.9</v>
      </c>
      <c r="I34" s="42">
        <v>0</v>
      </c>
      <c r="J34" s="43">
        <v>1</v>
      </c>
      <c r="K34" s="43">
        <v>111111</v>
      </c>
      <c r="L34" s="43">
        <v>99999.9</v>
      </c>
      <c r="M34" s="44">
        <v>1</v>
      </c>
      <c r="N34" s="45" t="s">
        <v>180</v>
      </c>
    </row>
    <row r="35" spans="1:14" ht="18" customHeight="1">
      <c r="A35" s="47" t="s">
        <v>94</v>
      </c>
      <c r="B35" s="47"/>
      <c r="C35" s="68"/>
      <c r="D35" s="69"/>
      <c r="E35" s="69"/>
      <c r="F35" s="70"/>
      <c r="G35" s="70"/>
      <c r="H35" s="70"/>
      <c r="I35" s="71"/>
      <c r="J35" s="48">
        <f>SUM(J31:J34)</f>
        <v>423</v>
      </c>
      <c r="K35" s="49">
        <f>SUM(K31:K34)</f>
        <v>46714788</v>
      </c>
      <c r="L35" s="49">
        <f>SUM(L31:L34)</f>
        <v>179896056.05000001</v>
      </c>
      <c r="M35" s="49">
        <v>5</v>
      </c>
      <c r="N35" s="47" t="s">
        <v>14</v>
      </c>
    </row>
    <row r="36" spans="1:14" ht="33.75" customHeight="1">
      <c r="A36" s="21" t="s">
        <v>4</v>
      </c>
      <c r="B36" s="159" t="s">
        <v>428</v>
      </c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</row>
    <row r="37" spans="1:14" ht="25.5" customHeight="1">
      <c r="A37" s="28" t="s">
        <v>5</v>
      </c>
      <c r="B37" s="163" t="s">
        <v>429</v>
      </c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</row>
    <row r="38" spans="1:14" ht="66" customHeight="1">
      <c r="A38" s="31" t="s">
        <v>0</v>
      </c>
      <c r="B38" s="32" t="s">
        <v>6</v>
      </c>
      <c r="C38" s="32" t="s">
        <v>7</v>
      </c>
      <c r="D38" s="32" t="s">
        <v>8</v>
      </c>
      <c r="E38" s="32" t="s">
        <v>9</v>
      </c>
      <c r="F38" s="32" t="s">
        <v>22</v>
      </c>
      <c r="G38" s="32" t="s">
        <v>2</v>
      </c>
      <c r="H38" s="32" t="s">
        <v>23</v>
      </c>
      <c r="I38" s="33" t="s">
        <v>10</v>
      </c>
      <c r="J38" s="34" t="s">
        <v>97</v>
      </c>
      <c r="K38" s="32" t="s">
        <v>64</v>
      </c>
      <c r="L38" s="32" t="s">
        <v>65</v>
      </c>
      <c r="M38" s="32" t="s">
        <v>11</v>
      </c>
      <c r="N38" s="35" t="s">
        <v>1</v>
      </c>
    </row>
    <row r="39" spans="1:14" ht="18" customHeight="1">
      <c r="A39" s="162" t="s">
        <v>76</v>
      </c>
      <c r="B39" s="162"/>
      <c r="C39" s="63"/>
      <c r="D39" s="64"/>
      <c r="E39" s="64"/>
      <c r="F39" s="65"/>
      <c r="G39" s="65"/>
      <c r="H39" s="65"/>
      <c r="I39" s="66"/>
      <c r="J39" s="67"/>
      <c r="K39" s="67"/>
      <c r="L39" s="67"/>
      <c r="M39" s="155" t="s">
        <v>30</v>
      </c>
      <c r="N39" s="156"/>
    </row>
    <row r="40" spans="1:14" ht="18" customHeight="1">
      <c r="A40" s="37" t="s">
        <v>56</v>
      </c>
      <c r="B40" s="38" t="s">
        <v>57</v>
      </c>
      <c r="C40" s="39">
        <v>2.44</v>
      </c>
      <c r="D40" s="39">
        <v>2.44</v>
      </c>
      <c r="E40" s="40">
        <v>2.39</v>
      </c>
      <c r="F40" s="41">
        <v>2.41</v>
      </c>
      <c r="G40" s="41">
        <v>2.41</v>
      </c>
      <c r="H40" s="41">
        <v>2.44</v>
      </c>
      <c r="I40" s="42">
        <v>-1.2295081967213073</v>
      </c>
      <c r="J40" s="43">
        <v>167</v>
      </c>
      <c r="K40" s="43">
        <v>24649454</v>
      </c>
      <c r="L40" s="43">
        <v>59299306.250000007</v>
      </c>
      <c r="M40" s="44">
        <v>5</v>
      </c>
      <c r="N40" s="45" t="s">
        <v>58</v>
      </c>
    </row>
    <row r="41" spans="1:14" ht="18" customHeight="1">
      <c r="A41" s="37" t="s">
        <v>157</v>
      </c>
      <c r="B41" s="38" t="s">
        <v>156</v>
      </c>
      <c r="C41" s="39">
        <v>5.9</v>
      </c>
      <c r="D41" s="39">
        <v>5.9</v>
      </c>
      <c r="E41" s="40">
        <v>5.7</v>
      </c>
      <c r="F41" s="41">
        <v>5.83</v>
      </c>
      <c r="G41" s="41">
        <v>5.7</v>
      </c>
      <c r="H41" s="41">
        <v>5.9</v>
      </c>
      <c r="I41" s="42">
        <v>-3.3898305084745783</v>
      </c>
      <c r="J41" s="43">
        <v>99</v>
      </c>
      <c r="K41" s="43">
        <v>7175742</v>
      </c>
      <c r="L41" s="43">
        <v>41843020.920000002</v>
      </c>
      <c r="M41" s="44">
        <v>5</v>
      </c>
      <c r="N41" s="45" t="s">
        <v>158</v>
      </c>
    </row>
    <row r="42" spans="1:14" ht="18" customHeight="1">
      <c r="A42" s="37" t="s">
        <v>187</v>
      </c>
      <c r="B42" s="38" t="s">
        <v>185</v>
      </c>
      <c r="C42" s="39">
        <v>17.45</v>
      </c>
      <c r="D42" s="39">
        <v>17.7</v>
      </c>
      <c r="E42" s="40">
        <v>17.45</v>
      </c>
      <c r="F42" s="41">
        <v>17.489999999999998</v>
      </c>
      <c r="G42" s="41">
        <v>17.5</v>
      </c>
      <c r="H42" s="41">
        <v>17.2</v>
      </c>
      <c r="I42" s="42">
        <v>1.744186046511631</v>
      </c>
      <c r="J42" s="43">
        <v>26</v>
      </c>
      <c r="K42" s="43">
        <v>1012488</v>
      </c>
      <c r="L42" s="43">
        <v>17705198.600000001</v>
      </c>
      <c r="M42" s="44">
        <v>3</v>
      </c>
      <c r="N42" s="45" t="s">
        <v>196</v>
      </c>
    </row>
    <row r="43" spans="1:14" ht="18" customHeight="1">
      <c r="A43" s="37" t="s">
        <v>59</v>
      </c>
      <c r="B43" s="38" t="s">
        <v>34</v>
      </c>
      <c r="C43" s="39">
        <v>5.15</v>
      </c>
      <c r="D43" s="40">
        <v>5.2</v>
      </c>
      <c r="E43" s="40">
        <v>5.0199999999999996</v>
      </c>
      <c r="F43" s="41">
        <v>5.1100000000000003</v>
      </c>
      <c r="G43" s="41">
        <v>5.2</v>
      </c>
      <c r="H43" s="41">
        <v>5.15</v>
      </c>
      <c r="I43" s="42">
        <v>0.97087378640776656</v>
      </c>
      <c r="J43" s="43">
        <v>368</v>
      </c>
      <c r="K43" s="43">
        <v>558688426</v>
      </c>
      <c r="L43" s="43">
        <v>2852535170.9100003</v>
      </c>
      <c r="M43" s="44">
        <v>5</v>
      </c>
      <c r="N43" s="45" t="s">
        <v>35</v>
      </c>
    </row>
    <row r="44" spans="1:14" ht="18" customHeight="1">
      <c r="A44" s="37" t="s">
        <v>60</v>
      </c>
      <c r="B44" s="38" t="s">
        <v>41</v>
      </c>
      <c r="C44" s="39">
        <v>2.6</v>
      </c>
      <c r="D44" s="40">
        <v>2.74</v>
      </c>
      <c r="E44" s="40">
        <v>2.5</v>
      </c>
      <c r="F44" s="41">
        <v>2.4700000000000002</v>
      </c>
      <c r="G44" s="41">
        <v>2.74</v>
      </c>
      <c r="H44" s="52">
        <v>2.6</v>
      </c>
      <c r="I44" s="42">
        <v>5.3846153846153877</v>
      </c>
      <c r="J44" s="43">
        <v>19</v>
      </c>
      <c r="K44" s="43">
        <v>2497337</v>
      </c>
      <c r="L44" s="43">
        <v>6165515.1099999994</v>
      </c>
      <c r="M44" s="44">
        <v>4</v>
      </c>
      <c r="N44" s="45" t="s">
        <v>61</v>
      </c>
    </row>
    <row r="45" spans="1:14" ht="18" customHeight="1">
      <c r="A45" s="37" t="s">
        <v>394</v>
      </c>
      <c r="B45" s="38" t="s">
        <v>46</v>
      </c>
      <c r="C45" s="39">
        <v>2.75</v>
      </c>
      <c r="D45" s="40">
        <v>2.9</v>
      </c>
      <c r="E45" s="40">
        <v>2.75</v>
      </c>
      <c r="F45" s="41">
        <v>2.8</v>
      </c>
      <c r="G45" s="52">
        <v>2.75</v>
      </c>
      <c r="H45" s="52">
        <v>2.68</v>
      </c>
      <c r="I45" s="42">
        <v>2.6119402985074647</v>
      </c>
      <c r="J45" s="43">
        <v>37</v>
      </c>
      <c r="K45" s="43">
        <v>13204492</v>
      </c>
      <c r="L45" s="43">
        <v>36971977.019999996</v>
      </c>
      <c r="M45" s="44">
        <v>5</v>
      </c>
      <c r="N45" s="45" t="s">
        <v>44</v>
      </c>
    </row>
    <row r="46" spans="1:14" ht="18" customHeight="1">
      <c r="A46" s="37" t="s">
        <v>127</v>
      </c>
      <c r="B46" s="38" t="s">
        <v>126</v>
      </c>
      <c r="C46" s="39">
        <v>4.2</v>
      </c>
      <c r="D46" s="40">
        <v>4.83</v>
      </c>
      <c r="E46" s="40">
        <v>4.2</v>
      </c>
      <c r="F46" s="41">
        <v>4.34</v>
      </c>
      <c r="G46" s="52">
        <v>4.83</v>
      </c>
      <c r="H46" s="52">
        <v>4.2</v>
      </c>
      <c r="I46" s="42">
        <v>14.999999999999991</v>
      </c>
      <c r="J46" s="43">
        <v>18</v>
      </c>
      <c r="K46" s="43">
        <v>868059</v>
      </c>
      <c r="L46" s="43">
        <v>3764534.2</v>
      </c>
      <c r="M46" s="44">
        <v>3</v>
      </c>
      <c r="N46" s="45" t="s">
        <v>129</v>
      </c>
    </row>
    <row r="47" spans="1:14" ht="18" customHeight="1">
      <c r="A47" s="37" t="s">
        <v>399</v>
      </c>
      <c r="B47" s="38" t="s">
        <v>186</v>
      </c>
      <c r="C47" s="39">
        <v>1.36</v>
      </c>
      <c r="D47" s="40">
        <v>1.74</v>
      </c>
      <c r="E47" s="40">
        <v>1.3</v>
      </c>
      <c r="F47" s="41">
        <v>1.48</v>
      </c>
      <c r="G47" s="52">
        <v>1.32</v>
      </c>
      <c r="H47" s="52">
        <v>1.34</v>
      </c>
      <c r="I47" s="42">
        <v>-1.4925373134328401</v>
      </c>
      <c r="J47" s="43">
        <v>408</v>
      </c>
      <c r="K47" s="43">
        <v>103872068</v>
      </c>
      <c r="L47" s="43">
        <v>153564942.67000002</v>
      </c>
      <c r="M47" s="44">
        <v>5</v>
      </c>
      <c r="N47" s="45" t="s">
        <v>195</v>
      </c>
    </row>
    <row r="48" spans="1:14" ht="18" customHeight="1">
      <c r="A48" s="37" t="s">
        <v>407</v>
      </c>
      <c r="B48" s="38" t="s">
        <v>155</v>
      </c>
      <c r="C48" s="39">
        <v>2.1</v>
      </c>
      <c r="D48" s="40">
        <v>2.1</v>
      </c>
      <c r="E48" s="40">
        <v>2.1</v>
      </c>
      <c r="F48" s="41">
        <v>2.1</v>
      </c>
      <c r="G48" s="52">
        <v>2.1</v>
      </c>
      <c r="H48" s="52">
        <v>2.0499999999999998</v>
      </c>
      <c r="I48" s="42">
        <v>2.4390243902439046</v>
      </c>
      <c r="J48" s="43">
        <v>7</v>
      </c>
      <c r="K48" s="43">
        <v>1414700</v>
      </c>
      <c r="L48" s="43">
        <v>2970870</v>
      </c>
      <c r="M48" s="44">
        <v>2</v>
      </c>
      <c r="N48" s="45" t="s">
        <v>159</v>
      </c>
    </row>
    <row r="49" spans="1:14" ht="18" customHeight="1">
      <c r="A49" s="37" t="s">
        <v>84</v>
      </c>
      <c r="B49" s="38" t="s">
        <v>85</v>
      </c>
      <c r="C49" s="39">
        <v>2.2999999999999998</v>
      </c>
      <c r="D49" s="40">
        <v>2.35</v>
      </c>
      <c r="E49" s="40">
        <v>2.2999999999999998</v>
      </c>
      <c r="F49" s="41">
        <v>2.34</v>
      </c>
      <c r="G49" s="52">
        <v>2.35</v>
      </c>
      <c r="H49" s="52">
        <v>2.2999999999999998</v>
      </c>
      <c r="I49" s="42">
        <v>2.1739130434782705</v>
      </c>
      <c r="J49" s="43">
        <v>8</v>
      </c>
      <c r="K49" s="43">
        <v>2436186</v>
      </c>
      <c r="L49" s="43">
        <v>5703227.7999999998</v>
      </c>
      <c r="M49" s="44">
        <v>3</v>
      </c>
      <c r="N49" s="45" t="s">
        <v>86</v>
      </c>
    </row>
    <row r="50" spans="1:14" ht="18" customHeight="1">
      <c r="A50" s="37" t="s">
        <v>87</v>
      </c>
      <c r="B50" s="38" t="s">
        <v>88</v>
      </c>
      <c r="C50" s="39">
        <v>1.95</v>
      </c>
      <c r="D50" s="40">
        <v>2.15</v>
      </c>
      <c r="E50" s="40">
        <v>1.84</v>
      </c>
      <c r="F50" s="41">
        <v>2.0299999999999998</v>
      </c>
      <c r="G50" s="41">
        <v>2.1</v>
      </c>
      <c r="H50" s="41">
        <v>1.95</v>
      </c>
      <c r="I50" s="42">
        <v>7.6923076923077094</v>
      </c>
      <c r="J50" s="43">
        <v>35</v>
      </c>
      <c r="K50" s="43">
        <v>8732998</v>
      </c>
      <c r="L50" s="43">
        <v>17688685</v>
      </c>
      <c r="M50" s="44">
        <v>5</v>
      </c>
      <c r="N50" s="45" t="s">
        <v>89</v>
      </c>
    </row>
    <row r="51" spans="1:14" ht="18" customHeight="1">
      <c r="A51" s="129" t="s">
        <v>15</v>
      </c>
      <c r="B51" s="129"/>
      <c r="C51" s="129"/>
      <c r="D51" s="129"/>
      <c r="E51" s="129"/>
      <c r="F51" s="129"/>
      <c r="G51" s="129"/>
      <c r="H51" s="129"/>
      <c r="I51" s="129"/>
      <c r="J51" s="48">
        <f>SUM(J40:J50)</f>
        <v>1192</v>
      </c>
      <c r="K51" s="49">
        <f>SUM(K40:K50)</f>
        <v>724551950</v>
      </c>
      <c r="L51" s="49">
        <f>SUM(L40:L50)</f>
        <v>3198212448.4800005</v>
      </c>
      <c r="M51" s="49">
        <v>5</v>
      </c>
      <c r="N51" s="53" t="s">
        <v>14</v>
      </c>
    </row>
    <row r="52" spans="1:14" ht="18" customHeight="1">
      <c r="A52" s="157" t="s">
        <v>16</v>
      </c>
      <c r="B52" s="158"/>
      <c r="C52" s="65"/>
      <c r="D52" s="64"/>
      <c r="E52" s="64"/>
      <c r="F52" s="65"/>
      <c r="G52" s="65"/>
      <c r="H52" s="65"/>
      <c r="I52" s="66"/>
      <c r="J52" s="67"/>
      <c r="K52" s="67"/>
      <c r="L52" s="67"/>
      <c r="M52" s="155" t="s">
        <v>63</v>
      </c>
      <c r="N52" s="156"/>
    </row>
    <row r="53" spans="1:14" ht="18" customHeight="1">
      <c r="A53" s="54" t="s">
        <v>90</v>
      </c>
      <c r="B53" s="54" t="s">
        <v>91</v>
      </c>
      <c r="C53" s="39">
        <v>8.98</v>
      </c>
      <c r="D53" s="39">
        <v>9.02</v>
      </c>
      <c r="E53" s="39">
        <v>8.93</v>
      </c>
      <c r="F53" s="41">
        <v>8.9600000000000009</v>
      </c>
      <c r="G53" s="41">
        <v>9</v>
      </c>
      <c r="H53" s="41">
        <v>9</v>
      </c>
      <c r="I53" s="42">
        <v>0</v>
      </c>
      <c r="J53" s="43">
        <v>46</v>
      </c>
      <c r="K53" s="43">
        <v>3071150</v>
      </c>
      <c r="L53" s="43">
        <v>27520348.959999997</v>
      </c>
      <c r="M53" s="44">
        <v>5</v>
      </c>
      <c r="N53" s="5" t="s">
        <v>92</v>
      </c>
    </row>
    <row r="54" spans="1:14" ht="18" customHeight="1">
      <c r="A54" s="54" t="s">
        <v>109</v>
      </c>
      <c r="B54" s="54" t="s">
        <v>110</v>
      </c>
      <c r="C54" s="39">
        <v>11.51</v>
      </c>
      <c r="D54" s="39">
        <v>11.51</v>
      </c>
      <c r="E54" s="39">
        <v>11.5</v>
      </c>
      <c r="F54" s="41">
        <v>11.5</v>
      </c>
      <c r="G54" s="41">
        <v>11.5</v>
      </c>
      <c r="H54" s="41">
        <v>11.5</v>
      </c>
      <c r="I54" s="42">
        <v>0</v>
      </c>
      <c r="J54" s="43">
        <v>16</v>
      </c>
      <c r="K54" s="43">
        <v>3225000</v>
      </c>
      <c r="L54" s="43">
        <v>37088350</v>
      </c>
      <c r="M54" s="44">
        <v>4</v>
      </c>
      <c r="N54" s="5" t="s">
        <v>111</v>
      </c>
    </row>
    <row r="55" spans="1:14" ht="18" customHeight="1">
      <c r="A55" s="54" t="s">
        <v>401</v>
      </c>
      <c r="B55" s="54" t="s">
        <v>354</v>
      </c>
      <c r="C55" s="39">
        <v>14.54</v>
      </c>
      <c r="D55" s="39">
        <v>19.22</v>
      </c>
      <c r="E55" s="39">
        <v>14</v>
      </c>
      <c r="F55" s="41">
        <v>15.94</v>
      </c>
      <c r="G55" s="41">
        <v>18</v>
      </c>
      <c r="H55" s="41">
        <v>12.65</v>
      </c>
      <c r="I55" s="42">
        <v>42.292490118577078</v>
      </c>
      <c r="J55" s="43">
        <v>34</v>
      </c>
      <c r="K55" s="43">
        <v>300065</v>
      </c>
      <c r="L55" s="43">
        <v>4782796.22</v>
      </c>
      <c r="M55" s="44">
        <v>5</v>
      </c>
      <c r="N55" s="5" t="s">
        <v>355</v>
      </c>
    </row>
    <row r="56" spans="1:14" ht="18" customHeight="1">
      <c r="A56" s="54" t="s">
        <v>125</v>
      </c>
      <c r="B56" s="54" t="s">
        <v>124</v>
      </c>
      <c r="C56" s="39">
        <v>36.9</v>
      </c>
      <c r="D56" s="39">
        <v>37</v>
      </c>
      <c r="E56" s="39">
        <v>36.9</v>
      </c>
      <c r="F56" s="41">
        <v>36.99</v>
      </c>
      <c r="G56" s="41">
        <v>37</v>
      </c>
      <c r="H56" s="41">
        <v>38</v>
      </c>
      <c r="I56" s="42">
        <v>-2.6315789473684181</v>
      </c>
      <c r="J56" s="43">
        <v>11</v>
      </c>
      <c r="K56" s="43">
        <v>380625</v>
      </c>
      <c r="L56" s="43">
        <v>14080333.75</v>
      </c>
      <c r="M56" s="44">
        <v>1</v>
      </c>
      <c r="N56" s="5" t="s">
        <v>130</v>
      </c>
    </row>
    <row r="57" spans="1:14" ht="18" customHeight="1">
      <c r="A57" s="54" t="s">
        <v>389</v>
      </c>
      <c r="B57" s="54" t="s">
        <v>214</v>
      </c>
      <c r="C57" s="39">
        <v>23.5</v>
      </c>
      <c r="D57" s="39">
        <v>23.75</v>
      </c>
      <c r="E57" s="39">
        <v>23.49</v>
      </c>
      <c r="F57" s="41">
        <v>23.55</v>
      </c>
      <c r="G57" s="41">
        <v>23.75</v>
      </c>
      <c r="H57" s="41">
        <v>23.5</v>
      </c>
      <c r="I57" s="42">
        <v>1.0638297872340496</v>
      </c>
      <c r="J57" s="43">
        <v>13</v>
      </c>
      <c r="K57" s="43">
        <v>187106</v>
      </c>
      <c r="L57" s="43">
        <v>4406901.5999999996</v>
      </c>
      <c r="M57" s="44">
        <v>5</v>
      </c>
      <c r="N57" s="5" t="s">
        <v>217</v>
      </c>
    </row>
    <row r="58" spans="1:14" ht="18" customHeight="1">
      <c r="A58" s="129" t="s">
        <v>17</v>
      </c>
      <c r="B58" s="129"/>
      <c r="C58" s="161"/>
      <c r="D58" s="161"/>
      <c r="E58" s="161"/>
      <c r="F58" s="161"/>
      <c r="G58" s="161"/>
      <c r="H58" s="161"/>
      <c r="I58" s="161"/>
      <c r="J58" s="48">
        <f>SUM(J53:J57)</f>
        <v>120</v>
      </c>
      <c r="K58" s="49">
        <f>SUM(K53:K57)</f>
        <v>7163946</v>
      </c>
      <c r="L58" s="49">
        <f>SUM(L53:L57)</f>
        <v>87878730.529999986</v>
      </c>
      <c r="M58" s="49">
        <v>5</v>
      </c>
      <c r="N58" s="53" t="s">
        <v>14</v>
      </c>
    </row>
    <row r="59" spans="1:14" ht="18" customHeight="1">
      <c r="A59" s="36" t="s">
        <v>18</v>
      </c>
      <c r="B59" s="128" t="s">
        <v>29</v>
      </c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</row>
    <row r="60" spans="1:14" ht="18" customHeight="1">
      <c r="A60" s="55" t="s">
        <v>222</v>
      </c>
      <c r="B60" s="55" t="s">
        <v>223</v>
      </c>
      <c r="C60" s="52">
        <v>2.4</v>
      </c>
      <c r="D60" s="52">
        <v>2.4</v>
      </c>
      <c r="E60" s="52">
        <v>2.4</v>
      </c>
      <c r="F60" s="41">
        <v>2.4</v>
      </c>
      <c r="G60" s="52">
        <v>2.4</v>
      </c>
      <c r="H60" s="52">
        <v>2.4</v>
      </c>
      <c r="I60" s="42">
        <v>0</v>
      </c>
      <c r="J60" s="43">
        <v>2</v>
      </c>
      <c r="K60" s="43">
        <v>32197</v>
      </c>
      <c r="L60" s="43">
        <v>77272.800000000003</v>
      </c>
      <c r="M60" s="44">
        <v>2</v>
      </c>
      <c r="N60" s="45" t="s">
        <v>225</v>
      </c>
    </row>
    <row r="61" spans="1:14" ht="18" customHeight="1">
      <c r="A61" s="55" t="s">
        <v>400</v>
      </c>
      <c r="B61" s="55" t="s">
        <v>363</v>
      </c>
      <c r="C61" s="52">
        <v>4.45</v>
      </c>
      <c r="D61" s="52">
        <v>4.55</v>
      </c>
      <c r="E61" s="52">
        <v>4.45</v>
      </c>
      <c r="F61" s="41">
        <v>4.53</v>
      </c>
      <c r="G61" s="52">
        <v>4.55</v>
      </c>
      <c r="H61" s="52">
        <v>4.45</v>
      </c>
      <c r="I61" s="42">
        <v>2.2471910112359383</v>
      </c>
      <c r="J61" s="43">
        <v>4</v>
      </c>
      <c r="K61" s="43">
        <v>20400</v>
      </c>
      <c r="L61" s="43">
        <v>92320</v>
      </c>
      <c r="M61" s="44">
        <v>2</v>
      </c>
      <c r="N61" s="45" t="s">
        <v>364</v>
      </c>
    </row>
    <row r="62" spans="1:14" ht="18" customHeight="1">
      <c r="A62" s="55" t="s">
        <v>365</v>
      </c>
      <c r="B62" s="55" t="s">
        <v>189</v>
      </c>
      <c r="C62" s="52">
        <v>11.5</v>
      </c>
      <c r="D62" s="52">
        <v>11.5</v>
      </c>
      <c r="E62" s="52">
        <v>11.5</v>
      </c>
      <c r="F62" s="41">
        <v>11.5</v>
      </c>
      <c r="G62" s="52">
        <v>11.5</v>
      </c>
      <c r="H62" s="52">
        <v>11.5</v>
      </c>
      <c r="I62" s="42">
        <v>0</v>
      </c>
      <c r="J62" s="43">
        <v>3</v>
      </c>
      <c r="K62" s="43">
        <v>15000</v>
      </c>
      <c r="L62" s="43">
        <v>172500</v>
      </c>
      <c r="M62" s="44">
        <v>2</v>
      </c>
      <c r="N62" s="45" t="s">
        <v>194</v>
      </c>
    </row>
    <row r="63" spans="1:14" ht="18" customHeight="1">
      <c r="A63" s="55" t="s">
        <v>366</v>
      </c>
      <c r="B63" s="55" t="s">
        <v>367</v>
      </c>
      <c r="C63" s="52">
        <v>7.25</v>
      </c>
      <c r="D63" s="52">
        <v>12.65</v>
      </c>
      <c r="E63" s="52">
        <v>7.25</v>
      </c>
      <c r="F63" s="41">
        <v>11.3</v>
      </c>
      <c r="G63" s="41">
        <v>12.65</v>
      </c>
      <c r="H63" s="108">
        <v>6.31</v>
      </c>
      <c r="I63" s="42">
        <v>100.47543581616485</v>
      </c>
      <c r="J63" s="43">
        <v>86</v>
      </c>
      <c r="K63" s="43">
        <v>3767257</v>
      </c>
      <c r="L63" s="43">
        <v>42554362.019999996</v>
      </c>
      <c r="M63" s="44">
        <v>4</v>
      </c>
      <c r="N63" s="45" t="s">
        <v>368</v>
      </c>
    </row>
    <row r="64" spans="1:14" ht="18" customHeight="1">
      <c r="A64" s="129" t="s">
        <v>19</v>
      </c>
      <c r="B64" s="129"/>
      <c r="C64" s="129"/>
      <c r="D64" s="129"/>
      <c r="E64" s="129"/>
      <c r="F64" s="129"/>
      <c r="G64" s="129"/>
      <c r="H64" s="129"/>
      <c r="I64" s="129"/>
      <c r="J64" s="48">
        <f>SUM(J60:J63)</f>
        <v>95</v>
      </c>
      <c r="K64" s="49">
        <f>SUM(K60:K63)</f>
        <v>3834854</v>
      </c>
      <c r="L64" s="49">
        <f>SUM(L60:L63)</f>
        <v>42896454.819999993</v>
      </c>
      <c r="M64" s="49">
        <v>4</v>
      </c>
      <c r="N64" s="53" t="s">
        <v>14</v>
      </c>
    </row>
    <row r="65" spans="1:14" ht="18" customHeight="1">
      <c r="A65" s="129" t="s">
        <v>20</v>
      </c>
      <c r="B65" s="129"/>
      <c r="C65" s="129"/>
      <c r="D65" s="129"/>
      <c r="E65" s="129"/>
      <c r="F65" s="129"/>
      <c r="G65" s="129"/>
      <c r="H65" s="129"/>
      <c r="I65" s="129"/>
      <c r="J65" s="49">
        <f>J64+J58+J51+J35+J29+J24+J20</f>
        <v>3763</v>
      </c>
      <c r="K65" s="49">
        <f>K64+K58+K51+K35+K29+K24+K20</f>
        <v>3097785047</v>
      </c>
      <c r="L65" s="49">
        <f>L64+L58+L51+L35+L29+L24+L20</f>
        <v>6624228503.6499996</v>
      </c>
      <c r="M65" s="56">
        <v>5</v>
      </c>
      <c r="N65" s="57" t="s">
        <v>21</v>
      </c>
    </row>
    <row r="66" spans="1:14" ht="20.100000000000001" customHeight="1">
      <c r="J66" s="19"/>
      <c r="K66" s="19"/>
      <c r="L66" s="19"/>
      <c r="M66" s="4"/>
    </row>
    <row r="67" spans="1:14" ht="20.100000000000001" customHeight="1">
      <c r="J67" s="4"/>
      <c r="K67" s="4"/>
      <c r="L67" s="4"/>
      <c r="M67" s="4"/>
    </row>
    <row r="68" spans="1:14" ht="20.100000000000001" customHeight="1">
      <c r="K68" s="7"/>
      <c r="L68" s="7"/>
    </row>
    <row r="69" spans="1:14" ht="20.100000000000001" customHeight="1"/>
  </sheetData>
  <mergeCells count="22">
    <mergeCell ref="B1:N1"/>
    <mergeCell ref="B36:N36"/>
    <mergeCell ref="A65:B65"/>
    <mergeCell ref="C65:I65"/>
    <mergeCell ref="A51:B51"/>
    <mergeCell ref="C51:I51"/>
    <mergeCell ref="C25:N25"/>
    <mergeCell ref="A64:B64"/>
    <mergeCell ref="C58:I58"/>
    <mergeCell ref="B59:N59"/>
    <mergeCell ref="A58:B58"/>
    <mergeCell ref="C64:I64"/>
    <mergeCell ref="A39:B39"/>
    <mergeCell ref="M39:N39"/>
    <mergeCell ref="B37:N37"/>
    <mergeCell ref="B2:N2"/>
    <mergeCell ref="M52:N52"/>
    <mergeCell ref="B4:N4"/>
    <mergeCell ref="C20:I20"/>
    <mergeCell ref="A52:B52"/>
    <mergeCell ref="C21:N21"/>
    <mergeCell ref="C30:N30"/>
  </mergeCells>
  <printOptions horizontalCentered="1"/>
  <pageMargins left="0" right="0" top="0" bottom="1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5"/>
  <sheetViews>
    <sheetView rightToLeft="1" zoomScaleNormal="100" workbookViewId="0">
      <selection activeCell="B19" sqref="B19:O19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386</v>
      </c>
      <c r="B1" s="23" t="s">
        <v>4</v>
      </c>
      <c r="C1" s="168" t="s">
        <v>430</v>
      </c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</row>
    <row r="2" spans="1:15" s="20" customFormat="1" ht="23.25" customHeight="1">
      <c r="B2" s="29" t="s">
        <v>5</v>
      </c>
      <c r="C2" s="170" t="s">
        <v>431</v>
      </c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</row>
    <row r="3" spans="1:15" s="106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6" t="s">
        <v>12</v>
      </c>
      <c r="C4" s="167" t="s">
        <v>3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</row>
    <row r="5" spans="1:15" ht="21.6" customHeight="1">
      <c r="B5" s="62" t="s">
        <v>249</v>
      </c>
      <c r="C5" s="62" t="s">
        <v>106</v>
      </c>
      <c r="D5" s="72">
        <v>0.66</v>
      </c>
      <c r="E5" s="72">
        <v>0.66</v>
      </c>
      <c r="F5" s="72">
        <v>0.64</v>
      </c>
      <c r="G5" s="72">
        <v>0.65</v>
      </c>
      <c r="H5" s="72">
        <v>0.65</v>
      </c>
      <c r="I5" s="72">
        <v>0.68</v>
      </c>
      <c r="J5" s="73">
        <v>-4.4117647058823595</v>
      </c>
      <c r="K5" s="74">
        <v>12</v>
      </c>
      <c r="L5" s="74">
        <v>10658620</v>
      </c>
      <c r="M5" s="74">
        <v>6923328</v>
      </c>
      <c r="N5" s="75">
        <v>4</v>
      </c>
      <c r="O5" s="12" t="s">
        <v>107</v>
      </c>
    </row>
    <row r="6" spans="1:15" ht="21.6" customHeight="1">
      <c r="B6" s="62" t="s">
        <v>191</v>
      </c>
      <c r="C6" s="62" t="s">
        <v>190</v>
      </c>
      <c r="D6" s="72">
        <v>0.09</v>
      </c>
      <c r="E6" s="72">
        <v>0.09</v>
      </c>
      <c r="F6" s="72">
        <v>0.09</v>
      </c>
      <c r="G6" s="72">
        <v>0.09</v>
      </c>
      <c r="H6" s="72">
        <v>0.09</v>
      </c>
      <c r="I6" s="72">
        <v>0.09</v>
      </c>
      <c r="J6" s="73">
        <v>0</v>
      </c>
      <c r="K6" s="74">
        <v>6</v>
      </c>
      <c r="L6" s="74">
        <v>80442071</v>
      </c>
      <c r="M6" s="74">
        <v>7239786.3899999997</v>
      </c>
      <c r="N6" s="75">
        <v>3</v>
      </c>
      <c r="O6" s="12" t="s">
        <v>250</v>
      </c>
    </row>
    <row r="7" spans="1:15" ht="21.6" customHeight="1">
      <c r="B7" s="62" t="s">
        <v>398</v>
      </c>
      <c r="C7" s="62" t="s">
        <v>153</v>
      </c>
      <c r="D7" s="72">
        <v>0.17</v>
      </c>
      <c r="E7" s="72">
        <v>0.17</v>
      </c>
      <c r="F7" s="72">
        <v>0.17</v>
      </c>
      <c r="G7" s="72">
        <v>0.17</v>
      </c>
      <c r="H7" s="72">
        <v>0.17</v>
      </c>
      <c r="I7" s="72">
        <v>0.17</v>
      </c>
      <c r="J7" s="73">
        <v>0</v>
      </c>
      <c r="K7" s="74">
        <v>10</v>
      </c>
      <c r="L7" s="74">
        <v>9340528349</v>
      </c>
      <c r="M7" s="74">
        <v>1587889819.3299999</v>
      </c>
      <c r="N7" s="75">
        <v>2</v>
      </c>
      <c r="O7" s="12" t="s">
        <v>154</v>
      </c>
    </row>
    <row r="8" spans="1:15" ht="21.6" customHeight="1">
      <c r="B8" s="62" t="s">
        <v>406</v>
      </c>
      <c r="C8" s="62" t="s">
        <v>263</v>
      </c>
      <c r="D8" s="72">
        <v>0.14000000000000001</v>
      </c>
      <c r="E8" s="72">
        <v>0.14000000000000001</v>
      </c>
      <c r="F8" s="72">
        <v>0.14000000000000001</v>
      </c>
      <c r="G8" s="72">
        <v>0.14000000000000001</v>
      </c>
      <c r="H8" s="72">
        <v>0.14000000000000001</v>
      </c>
      <c r="I8" s="72">
        <v>0.16</v>
      </c>
      <c r="J8" s="73">
        <v>-12.499999999999989</v>
      </c>
      <c r="K8" s="74">
        <v>1</v>
      </c>
      <c r="L8" s="74">
        <v>1500000</v>
      </c>
      <c r="M8" s="74">
        <v>210000</v>
      </c>
      <c r="N8" s="75">
        <v>1</v>
      </c>
      <c r="O8" s="12" t="s">
        <v>264</v>
      </c>
    </row>
    <row r="9" spans="1:15" ht="21.6" customHeight="1">
      <c r="B9" s="62" t="s">
        <v>397</v>
      </c>
      <c r="C9" s="62" t="s">
        <v>295</v>
      </c>
      <c r="D9" s="72">
        <v>0.21</v>
      </c>
      <c r="E9" s="72">
        <v>0.21</v>
      </c>
      <c r="F9" s="72">
        <v>0.21</v>
      </c>
      <c r="G9" s="72">
        <v>0.21</v>
      </c>
      <c r="H9" s="72">
        <v>0.21</v>
      </c>
      <c r="I9" s="72">
        <v>0.25</v>
      </c>
      <c r="J9" s="73">
        <v>-16.000000000000004</v>
      </c>
      <c r="K9" s="74">
        <v>1</v>
      </c>
      <c r="L9" s="74">
        <v>1000000</v>
      </c>
      <c r="M9" s="74">
        <v>210000</v>
      </c>
      <c r="N9" s="75">
        <v>1</v>
      </c>
      <c r="O9" s="12" t="s">
        <v>296</v>
      </c>
    </row>
    <row r="10" spans="1:15" ht="20.100000000000001" customHeight="1">
      <c r="B10" s="165" t="s">
        <v>13</v>
      </c>
      <c r="C10" s="165"/>
      <c r="D10" s="166"/>
      <c r="E10" s="166"/>
      <c r="F10" s="166"/>
      <c r="G10" s="166"/>
      <c r="H10" s="166"/>
      <c r="I10" s="166"/>
      <c r="J10" s="166"/>
      <c r="K10" s="77">
        <f>SUM(K5:K9)</f>
        <v>30</v>
      </c>
      <c r="L10" s="77">
        <f>SUM(L5:L9)</f>
        <v>9434129040</v>
      </c>
      <c r="M10" s="77">
        <f>SUM(M5:M9)</f>
        <v>1602472933.72</v>
      </c>
      <c r="N10" s="76">
        <v>4</v>
      </c>
      <c r="O10" s="78" t="s">
        <v>14</v>
      </c>
    </row>
    <row r="11" spans="1:15" ht="20.100000000000001" customHeight="1">
      <c r="B11" s="86" t="s">
        <v>28</v>
      </c>
      <c r="C11" s="167" t="s">
        <v>30</v>
      </c>
      <c r="D11" s="167" t="s">
        <v>31</v>
      </c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</row>
    <row r="12" spans="1:15" ht="21.6" customHeight="1">
      <c r="B12" s="62" t="s">
        <v>391</v>
      </c>
      <c r="C12" s="62" t="s">
        <v>202</v>
      </c>
      <c r="D12" s="72">
        <v>1.8</v>
      </c>
      <c r="E12" s="72">
        <v>2.73</v>
      </c>
      <c r="F12" s="72">
        <v>1.8</v>
      </c>
      <c r="G12" s="72">
        <v>2.2200000000000002</v>
      </c>
      <c r="H12" s="72">
        <v>2.35</v>
      </c>
      <c r="I12" s="72">
        <v>1.8</v>
      </c>
      <c r="J12" s="73">
        <v>30.555555555555557</v>
      </c>
      <c r="K12" s="74">
        <v>315</v>
      </c>
      <c r="L12" s="74">
        <v>59412112</v>
      </c>
      <c r="M12" s="74">
        <v>144278510.31999999</v>
      </c>
      <c r="N12" s="75">
        <v>5</v>
      </c>
      <c r="O12" s="12" t="s">
        <v>203</v>
      </c>
    </row>
    <row r="13" spans="1:15" ht="20.100000000000001" customHeight="1">
      <c r="B13" s="165" t="s">
        <v>393</v>
      </c>
      <c r="C13" s="165"/>
      <c r="D13" s="166"/>
      <c r="E13" s="166"/>
      <c r="F13" s="166"/>
      <c r="G13" s="166"/>
      <c r="H13" s="166"/>
      <c r="I13" s="166"/>
      <c r="J13" s="166"/>
      <c r="K13" s="77">
        <v>315</v>
      </c>
      <c r="L13" s="77">
        <v>59412112</v>
      </c>
      <c r="M13" s="77">
        <v>144278510.31999999</v>
      </c>
      <c r="N13" s="76">
        <v>5</v>
      </c>
      <c r="O13" s="78" t="s">
        <v>14</v>
      </c>
    </row>
    <row r="14" spans="1:15" ht="20.100000000000001" customHeight="1">
      <c r="B14" s="86" t="s">
        <v>76</v>
      </c>
      <c r="C14" s="167" t="s">
        <v>96</v>
      </c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</row>
    <row r="15" spans="1:15" ht="21.6" customHeight="1">
      <c r="B15" s="62" t="s">
        <v>436</v>
      </c>
      <c r="C15" s="62" t="s">
        <v>339</v>
      </c>
      <c r="D15" s="72">
        <v>3.3</v>
      </c>
      <c r="E15" s="72">
        <v>3.3</v>
      </c>
      <c r="F15" s="72">
        <v>3.3</v>
      </c>
      <c r="G15" s="72">
        <v>3.3</v>
      </c>
      <c r="H15" s="72">
        <v>3.3</v>
      </c>
      <c r="I15" s="72">
        <v>3</v>
      </c>
      <c r="J15" s="73">
        <v>9.9999999999999858</v>
      </c>
      <c r="K15" s="74">
        <v>8</v>
      </c>
      <c r="L15" s="74">
        <v>600000</v>
      </c>
      <c r="M15" s="74">
        <v>1980000</v>
      </c>
      <c r="N15" s="75">
        <v>1</v>
      </c>
      <c r="O15" s="12" t="s">
        <v>340</v>
      </c>
    </row>
    <row r="16" spans="1:15" ht="21.6" customHeight="1">
      <c r="B16" s="62" t="s">
        <v>81</v>
      </c>
      <c r="C16" s="62" t="s">
        <v>82</v>
      </c>
      <c r="D16" s="72">
        <v>3.35</v>
      </c>
      <c r="E16" s="72">
        <v>3.35</v>
      </c>
      <c r="F16" s="72">
        <v>3.21</v>
      </c>
      <c r="G16" s="72">
        <v>3.3</v>
      </c>
      <c r="H16" s="72">
        <v>3.3</v>
      </c>
      <c r="I16" s="72">
        <v>3.35</v>
      </c>
      <c r="J16" s="73">
        <v>-1.4925373134328401</v>
      </c>
      <c r="K16" s="74">
        <v>91</v>
      </c>
      <c r="L16" s="74">
        <v>12774153</v>
      </c>
      <c r="M16" s="74">
        <v>41922372.93</v>
      </c>
      <c r="N16" s="75">
        <v>5</v>
      </c>
      <c r="O16" s="12" t="s">
        <v>83</v>
      </c>
    </row>
    <row r="17" spans="2:15" ht="20.100000000000001" customHeight="1">
      <c r="B17" s="165" t="s">
        <v>172</v>
      </c>
      <c r="C17" s="165"/>
      <c r="D17" s="166"/>
      <c r="E17" s="166"/>
      <c r="F17" s="166"/>
      <c r="G17" s="166"/>
      <c r="H17" s="166"/>
      <c r="I17" s="166"/>
      <c r="J17" s="166"/>
      <c r="K17" s="77">
        <f>SUM(K15:K16)</f>
        <v>99</v>
      </c>
      <c r="L17" s="77">
        <f>SUM(L15:L16)</f>
        <v>13374153</v>
      </c>
      <c r="M17" s="77">
        <f>SUM(M15:M16)</f>
        <v>43902372.93</v>
      </c>
      <c r="N17" s="76">
        <v>5</v>
      </c>
      <c r="O17" s="78" t="s">
        <v>14</v>
      </c>
    </row>
    <row r="18" spans="2:15" ht="20.100000000000001" customHeight="1">
      <c r="B18" s="86" t="s">
        <v>16</v>
      </c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 t="s">
        <v>63</v>
      </c>
      <c r="O18" s="167"/>
    </row>
    <row r="19" spans="2:15" ht="21.6" customHeight="1">
      <c r="B19" s="62" t="s">
        <v>383</v>
      </c>
      <c r="C19" s="62" t="s">
        <v>173</v>
      </c>
      <c r="D19" s="72">
        <v>29.6</v>
      </c>
      <c r="E19" s="72">
        <v>36</v>
      </c>
      <c r="F19" s="72">
        <v>29.6</v>
      </c>
      <c r="G19" s="72">
        <v>36</v>
      </c>
      <c r="H19" s="72">
        <v>36</v>
      </c>
      <c r="I19" s="72">
        <v>29</v>
      </c>
      <c r="J19" s="73">
        <v>24.137931034482762</v>
      </c>
      <c r="K19" s="74">
        <v>18</v>
      </c>
      <c r="L19" s="74">
        <v>125352</v>
      </c>
      <c r="M19" s="74">
        <v>3813904</v>
      </c>
      <c r="N19" s="75">
        <v>5</v>
      </c>
      <c r="O19" s="12" t="s">
        <v>174</v>
      </c>
    </row>
    <row r="20" spans="2:15" ht="20.100000000000001" customHeight="1">
      <c r="B20" s="165" t="s">
        <v>17</v>
      </c>
      <c r="C20" s="165"/>
      <c r="D20" s="166"/>
      <c r="E20" s="166"/>
      <c r="F20" s="166"/>
      <c r="G20" s="166"/>
      <c r="H20" s="166"/>
      <c r="I20" s="166"/>
      <c r="J20" s="166"/>
      <c r="K20" s="77">
        <v>18</v>
      </c>
      <c r="L20" s="77">
        <v>125352</v>
      </c>
      <c r="M20" s="77">
        <v>3813904</v>
      </c>
      <c r="N20" s="76">
        <v>5</v>
      </c>
      <c r="O20" s="78" t="s">
        <v>14</v>
      </c>
    </row>
    <row r="21" spans="2:15" ht="20.100000000000001" customHeight="1">
      <c r="B21" s="165" t="s">
        <v>20</v>
      </c>
      <c r="C21" s="165"/>
      <c r="D21" s="166"/>
      <c r="E21" s="166"/>
      <c r="F21" s="166"/>
      <c r="G21" s="166"/>
      <c r="H21" s="166"/>
      <c r="I21" s="166"/>
      <c r="J21" s="166"/>
      <c r="K21" s="77">
        <f>K20+K17+K13+K10</f>
        <v>462</v>
      </c>
      <c r="L21" s="77">
        <f t="shared" ref="L21:M21" si="0">L20+L17+L13+L10</f>
        <v>9507040657</v>
      </c>
      <c r="M21" s="77">
        <f t="shared" si="0"/>
        <v>1794467720.97</v>
      </c>
      <c r="N21" s="76">
        <v>5</v>
      </c>
      <c r="O21" s="78" t="s">
        <v>14</v>
      </c>
    </row>
    <row r="22" spans="2:15">
      <c r="L22" s="3"/>
      <c r="M22" s="3"/>
    </row>
    <row r="24" spans="2:15">
      <c r="I24" s="1"/>
      <c r="K24" s="1"/>
    </row>
    <row r="25" spans="2:15">
      <c r="I25" s="1"/>
      <c r="K25" s="1"/>
    </row>
    <row r="26" spans="2:15">
      <c r="I26" s="1"/>
      <c r="K26" s="1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</sheetData>
  <mergeCells count="16">
    <mergeCell ref="C1:O1"/>
    <mergeCell ref="C2:O2"/>
    <mergeCell ref="C4:O4"/>
    <mergeCell ref="D10:J10"/>
    <mergeCell ref="C14:O14"/>
    <mergeCell ref="B13:C13"/>
    <mergeCell ref="D13:J13"/>
    <mergeCell ref="C11:O11"/>
    <mergeCell ref="B10:C10"/>
    <mergeCell ref="B21:C21"/>
    <mergeCell ref="D21:J21"/>
    <mergeCell ref="B17:C17"/>
    <mergeCell ref="B20:C20"/>
    <mergeCell ref="D20:J20"/>
    <mergeCell ref="D17:J17"/>
    <mergeCell ref="C18:O18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9"/>
  <sheetViews>
    <sheetView rightToLeft="1" zoomScaleNormal="100" workbookViewId="0">
      <selection activeCell="B22" sqref="B22:O23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72" t="s">
        <v>432</v>
      </c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</row>
    <row r="2" spans="2:15" s="2" customFormat="1" ht="27.75" customHeight="1">
      <c r="B2" s="27" t="s">
        <v>5</v>
      </c>
      <c r="C2" s="164" t="s">
        <v>433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</row>
    <row r="3" spans="2:15" ht="87.75" customHeight="1">
      <c r="B3" s="102" t="s">
        <v>0</v>
      </c>
      <c r="C3" s="103" t="s">
        <v>6</v>
      </c>
      <c r="D3" s="103" t="s">
        <v>7</v>
      </c>
      <c r="E3" s="103" t="s">
        <v>8</v>
      </c>
      <c r="F3" s="103" t="s">
        <v>9</v>
      </c>
      <c r="G3" s="103" t="s">
        <v>22</v>
      </c>
      <c r="H3" s="103" t="s">
        <v>2</v>
      </c>
      <c r="I3" s="103" t="s">
        <v>23</v>
      </c>
      <c r="J3" s="104" t="s">
        <v>10</v>
      </c>
      <c r="K3" s="105" t="s">
        <v>97</v>
      </c>
      <c r="L3" s="103" t="s">
        <v>64</v>
      </c>
      <c r="M3" s="103" t="s">
        <v>65</v>
      </c>
      <c r="N3" s="103" t="s">
        <v>11</v>
      </c>
      <c r="O3" s="103" t="s">
        <v>1</v>
      </c>
    </row>
    <row r="4" spans="2:15" ht="20.100000000000001" customHeight="1">
      <c r="B4" s="86" t="s">
        <v>12</v>
      </c>
      <c r="C4" s="167" t="s">
        <v>3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</row>
    <row r="5" spans="2:15" ht="20.100000000000001" customHeight="1">
      <c r="B5" s="79" t="s">
        <v>229</v>
      </c>
      <c r="C5" s="80" t="s">
        <v>230</v>
      </c>
      <c r="D5" s="81">
        <v>0.11</v>
      </c>
      <c r="E5" s="81">
        <v>0.11</v>
      </c>
      <c r="F5" s="81">
        <v>0.1</v>
      </c>
      <c r="G5" s="81">
        <v>0.11</v>
      </c>
      <c r="H5" s="81">
        <v>0.1</v>
      </c>
      <c r="I5" s="81">
        <v>0.11</v>
      </c>
      <c r="J5" s="82">
        <v>-9.0909090909090828</v>
      </c>
      <c r="K5" s="83">
        <v>103</v>
      </c>
      <c r="L5" s="84">
        <v>1061484310</v>
      </c>
      <c r="M5" s="84">
        <v>116740024.09999999</v>
      </c>
      <c r="N5" s="85">
        <v>5</v>
      </c>
      <c r="O5" s="24" t="s">
        <v>231</v>
      </c>
    </row>
    <row r="6" spans="2:15" ht="20.100000000000001" customHeight="1">
      <c r="B6" s="79" t="s">
        <v>434</v>
      </c>
      <c r="C6" s="80" t="s">
        <v>148</v>
      </c>
      <c r="D6" s="81">
        <v>0.05</v>
      </c>
      <c r="E6" s="81">
        <v>0.05</v>
      </c>
      <c r="F6" s="81">
        <v>0.05</v>
      </c>
      <c r="G6" s="81">
        <v>0.05</v>
      </c>
      <c r="H6" s="81">
        <v>0.05</v>
      </c>
      <c r="I6" s="81">
        <v>0.05</v>
      </c>
      <c r="J6" s="82">
        <v>0</v>
      </c>
      <c r="K6" s="83">
        <v>2</v>
      </c>
      <c r="L6" s="84">
        <v>4000</v>
      </c>
      <c r="M6" s="84">
        <v>200</v>
      </c>
      <c r="N6" s="85">
        <v>2</v>
      </c>
      <c r="O6" s="24" t="s">
        <v>242</v>
      </c>
    </row>
    <row r="7" spans="2:15" ht="20.100000000000001" customHeight="1">
      <c r="B7" s="165" t="s">
        <v>13</v>
      </c>
      <c r="C7" s="165"/>
      <c r="D7" s="166"/>
      <c r="E7" s="166"/>
      <c r="F7" s="166"/>
      <c r="G7" s="166"/>
      <c r="H7" s="166"/>
      <c r="I7" s="166"/>
      <c r="J7" s="166"/>
      <c r="K7" s="77">
        <f>SUM(K5:K6)</f>
        <v>105</v>
      </c>
      <c r="L7" s="77">
        <f>SUM(L5:L6)</f>
        <v>1061488310</v>
      </c>
      <c r="M7" s="77">
        <f>SUM(M5:M6)</f>
        <v>116740224.09999999</v>
      </c>
      <c r="N7" s="76">
        <v>5</v>
      </c>
      <c r="O7" s="78" t="s">
        <v>14</v>
      </c>
    </row>
    <row r="8" spans="2:15" ht="20.100000000000001" customHeight="1">
      <c r="B8" s="86" t="s">
        <v>28</v>
      </c>
      <c r="C8" s="167" t="s">
        <v>31</v>
      </c>
      <c r="D8" s="167" t="s">
        <v>31</v>
      </c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</row>
    <row r="9" spans="2:15" ht="20.100000000000001" customHeight="1">
      <c r="B9" s="79" t="s">
        <v>376</v>
      </c>
      <c r="C9" s="80" t="s">
        <v>179</v>
      </c>
      <c r="D9" s="81">
        <v>1.96</v>
      </c>
      <c r="E9" s="81">
        <v>2.04</v>
      </c>
      <c r="F9" s="81">
        <v>1.9</v>
      </c>
      <c r="G9" s="81">
        <v>1.96</v>
      </c>
      <c r="H9" s="81">
        <v>2</v>
      </c>
      <c r="I9" s="81">
        <v>1.98</v>
      </c>
      <c r="J9" s="82">
        <v>1.0101010101010166</v>
      </c>
      <c r="K9" s="83">
        <v>27</v>
      </c>
      <c r="L9" s="84">
        <v>7501256</v>
      </c>
      <c r="M9" s="84">
        <v>14722054.74</v>
      </c>
      <c r="N9" s="85">
        <v>5</v>
      </c>
      <c r="O9" s="24" t="s">
        <v>181</v>
      </c>
    </row>
    <row r="10" spans="2:15" ht="20.100000000000001" customHeight="1">
      <c r="B10" s="165" t="s">
        <v>94</v>
      </c>
      <c r="C10" s="165"/>
      <c r="D10" s="166"/>
      <c r="E10" s="166"/>
      <c r="F10" s="166"/>
      <c r="G10" s="166"/>
      <c r="H10" s="166"/>
      <c r="I10" s="166"/>
      <c r="J10" s="166"/>
      <c r="K10" s="77">
        <v>27</v>
      </c>
      <c r="L10" s="77">
        <v>7501256</v>
      </c>
      <c r="M10" s="77">
        <v>14722054.74</v>
      </c>
      <c r="N10" s="76">
        <v>5</v>
      </c>
      <c r="O10" s="78" t="s">
        <v>14</v>
      </c>
    </row>
    <row r="11" spans="2:15" ht="20.100000000000001" customHeight="1">
      <c r="B11" s="86" t="s">
        <v>76</v>
      </c>
      <c r="C11" s="167" t="s">
        <v>30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</row>
    <row r="12" spans="2:15" ht="20.100000000000001" customHeight="1">
      <c r="B12" s="79" t="s">
        <v>390</v>
      </c>
      <c r="C12" s="80" t="s">
        <v>77</v>
      </c>
      <c r="D12" s="81">
        <v>1.85</v>
      </c>
      <c r="E12" s="81">
        <v>1.86</v>
      </c>
      <c r="F12" s="81">
        <v>1.85</v>
      </c>
      <c r="G12" s="81">
        <v>1.85</v>
      </c>
      <c r="H12" s="81">
        <v>1.85</v>
      </c>
      <c r="I12" s="81">
        <v>1.85</v>
      </c>
      <c r="J12" s="82">
        <v>0</v>
      </c>
      <c r="K12" s="83">
        <v>8</v>
      </c>
      <c r="L12" s="84">
        <v>5150717</v>
      </c>
      <c r="M12" s="84">
        <v>9529826.4500000011</v>
      </c>
      <c r="N12" s="85">
        <v>3</v>
      </c>
      <c r="O12" s="24" t="s">
        <v>78</v>
      </c>
    </row>
    <row r="13" spans="2:15" ht="20.100000000000001" customHeight="1">
      <c r="B13" s="79" t="s">
        <v>342</v>
      </c>
      <c r="C13" s="80" t="s">
        <v>343</v>
      </c>
      <c r="D13" s="81">
        <v>1.17</v>
      </c>
      <c r="E13" s="81">
        <v>1.18</v>
      </c>
      <c r="F13" s="81">
        <v>1.1499999999999999</v>
      </c>
      <c r="G13" s="81">
        <v>1.17</v>
      </c>
      <c r="H13" s="81">
        <v>1.18</v>
      </c>
      <c r="I13" s="81">
        <v>1.17</v>
      </c>
      <c r="J13" s="82">
        <v>0.85470085470085166</v>
      </c>
      <c r="K13" s="83">
        <v>56</v>
      </c>
      <c r="L13" s="84">
        <v>26962605</v>
      </c>
      <c r="M13" s="84">
        <v>31487595.599999998</v>
      </c>
      <c r="N13" s="85">
        <v>5</v>
      </c>
      <c r="O13" s="24" t="s">
        <v>344</v>
      </c>
    </row>
    <row r="14" spans="2:15" ht="20.100000000000001" customHeight="1">
      <c r="B14" s="79" t="s">
        <v>145</v>
      </c>
      <c r="C14" s="80" t="s">
        <v>146</v>
      </c>
      <c r="D14" s="81">
        <v>1.95</v>
      </c>
      <c r="E14" s="81">
        <v>1.96</v>
      </c>
      <c r="F14" s="81">
        <v>1.9</v>
      </c>
      <c r="G14" s="81">
        <v>1.93</v>
      </c>
      <c r="H14" s="81">
        <v>1.91</v>
      </c>
      <c r="I14" s="81">
        <v>1.96</v>
      </c>
      <c r="J14" s="82">
        <v>-2.5510204081632626</v>
      </c>
      <c r="K14" s="83">
        <v>26</v>
      </c>
      <c r="L14" s="84">
        <v>5581267</v>
      </c>
      <c r="M14" s="84">
        <v>10748206.720000001</v>
      </c>
      <c r="N14" s="85">
        <v>5</v>
      </c>
      <c r="O14" s="24" t="s">
        <v>147</v>
      </c>
    </row>
    <row r="15" spans="2:15" ht="20.100000000000001" customHeight="1">
      <c r="B15" s="79" t="s">
        <v>378</v>
      </c>
      <c r="C15" s="80" t="s">
        <v>79</v>
      </c>
      <c r="D15" s="81">
        <v>2</v>
      </c>
      <c r="E15" s="81">
        <v>2.0499999999999998</v>
      </c>
      <c r="F15" s="81">
        <v>1.88</v>
      </c>
      <c r="G15" s="81">
        <v>1.94</v>
      </c>
      <c r="H15" s="81">
        <v>1.88</v>
      </c>
      <c r="I15" s="81">
        <v>2</v>
      </c>
      <c r="J15" s="82">
        <v>-6.0000000000000053</v>
      </c>
      <c r="K15" s="83">
        <v>28</v>
      </c>
      <c r="L15" s="84">
        <v>5044353</v>
      </c>
      <c r="M15" s="84">
        <v>9801770.7000000011</v>
      </c>
      <c r="N15" s="85">
        <v>5</v>
      </c>
      <c r="O15" s="24" t="s">
        <v>80</v>
      </c>
    </row>
    <row r="16" spans="2:15" ht="20.100000000000001" customHeight="1">
      <c r="B16" s="79" t="s">
        <v>350</v>
      </c>
      <c r="C16" s="80" t="s">
        <v>192</v>
      </c>
      <c r="D16" s="81">
        <v>0.72</v>
      </c>
      <c r="E16" s="81">
        <v>0.72</v>
      </c>
      <c r="F16" s="81">
        <v>0.67</v>
      </c>
      <c r="G16" s="81">
        <v>0.72</v>
      </c>
      <c r="H16" s="81">
        <v>0.67</v>
      </c>
      <c r="I16" s="81">
        <v>0.72</v>
      </c>
      <c r="J16" s="82">
        <v>-6.9444444444444304</v>
      </c>
      <c r="K16" s="83">
        <v>6</v>
      </c>
      <c r="L16" s="84">
        <v>2522223</v>
      </c>
      <c r="M16" s="84">
        <v>1805348.96</v>
      </c>
      <c r="N16" s="85">
        <v>3</v>
      </c>
      <c r="O16" s="24" t="s">
        <v>193</v>
      </c>
    </row>
    <row r="17" spans="2:15" ht="20.100000000000001" customHeight="1">
      <c r="B17" s="165" t="s">
        <v>384</v>
      </c>
      <c r="C17" s="165"/>
      <c r="D17" s="166"/>
      <c r="E17" s="166"/>
      <c r="F17" s="166"/>
      <c r="G17" s="166"/>
      <c r="H17" s="166"/>
      <c r="I17" s="166"/>
      <c r="J17" s="166"/>
      <c r="K17" s="77">
        <f>SUM(K12:K16)</f>
        <v>124</v>
      </c>
      <c r="L17" s="77">
        <f>SUM(L12:L16)</f>
        <v>45261165</v>
      </c>
      <c r="M17" s="77">
        <f>SUM(M12:M16)</f>
        <v>63372748.43</v>
      </c>
      <c r="N17" s="76">
        <v>5</v>
      </c>
      <c r="O17" s="78" t="s">
        <v>14</v>
      </c>
    </row>
    <row r="18" spans="2:15" ht="20.100000000000001" customHeight="1">
      <c r="B18" s="86" t="s">
        <v>16</v>
      </c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 t="s">
        <v>63</v>
      </c>
      <c r="O18" s="167"/>
    </row>
    <row r="19" spans="2:15" ht="20.100000000000001" customHeight="1">
      <c r="B19" s="79" t="s">
        <v>392</v>
      </c>
      <c r="C19" s="80" t="s">
        <v>105</v>
      </c>
      <c r="D19" s="81">
        <v>10.85</v>
      </c>
      <c r="E19" s="81">
        <v>10.85</v>
      </c>
      <c r="F19" s="81">
        <v>10.85</v>
      </c>
      <c r="G19" s="81">
        <v>10.85</v>
      </c>
      <c r="H19" s="97">
        <v>10.85</v>
      </c>
      <c r="I19" s="81">
        <v>10.85</v>
      </c>
      <c r="J19" s="82">
        <v>0</v>
      </c>
      <c r="K19" s="83">
        <v>1</v>
      </c>
      <c r="L19" s="84">
        <v>46000</v>
      </c>
      <c r="M19" s="84">
        <v>499100</v>
      </c>
      <c r="N19" s="85">
        <v>1</v>
      </c>
      <c r="O19" s="24" t="s">
        <v>108</v>
      </c>
    </row>
    <row r="20" spans="2:15" ht="20.100000000000001" customHeight="1">
      <c r="B20" s="165" t="s">
        <v>17</v>
      </c>
      <c r="C20" s="165"/>
      <c r="D20" s="166"/>
      <c r="E20" s="166"/>
      <c r="F20" s="166"/>
      <c r="G20" s="166"/>
      <c r="H20" s="166"/>
      <c r="I20" s="166"/>
      <c r="J20" s="166"/>
      <c r="K20" s="77">
        <v>1</v>
      </c>
      <c r="L20" s="77">
        <v>46000</v>
      </c>
      <c r="M20" s="77">
        <v>499100</v>
      </c>
      <c r="N20" s="76">
        <v>1</v>
      </c>
      <c r="O20" s="78" t="s">
        <v>14</v>
      </c>
    </row>
    <row r="21" spans="2:15" ht="20.100000000000001" customHeight="1">
      <c r="B21" s="86" t="s">
        <v>18</v>
      </c>
      <c r="C21" s="167" t="s">
        <v>29</v>
      </c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 t="s">
        <v>29</v>
      </c>
      <c r="O21" s="167"/>
    </row>
    <row r="22" spans="2:15" ht="20.100000000000001" customHeight="1">
      <c r="B22" s="79" t="s">
        <v>403</v>
      </c>
      <c r="C22" s="80" t="s">
        <v>219</v>
      </c>
      <c r="D22" s="81">
        <v>0.4</v>
      </c>
      <c r="E22" s="81">
        <v>0.4</v>
      </c>
      <c r="F22" s="81">
        <v>0.4</v>
      </c>
      <c r="G22" s="81">
        <v>0.4</v>
      </c>
      <c r="H22" s="81">
        <v>0.4</v>
      </c>
      <c r="I22" s="81">
        <v>0.4</v>
      </c>
      <c r="J22" s="82">
        <v>0</v>
      </c>
      <c r="K22" s="83">
        <v>1</v>
      </c>
      <c r="L22" s="84">
        <v>2733</v>
      </c>
      <c r="M22" s="84">
        <v>1093.2</v>
      </c>
      <c r="N22" s="85">
        <v>1</v>
      </c>
      <c r="O22" s="24" t="s">
        <v>220</v>
      </c>
    </row>
    <row r="23" spans="2:15" ht="20.100000000000001" customHeight="1">
      <c r="B23" s="79" t="s">
        <v>361</v>
      </c>
      <c r="C23" s="80" t="s">
        <v>141</v>
      </c>
      <c r="D23" s="81">
        <v>5.3</v>
      </c>
      <c r="E23" s="81">
        <v>5.38</v>
      </c>
      <c r="F23" s="81">
        <v>5</v>
      </c>
      <c r="G23" s="81">
        <v>5.0999999999999996</v>
      </c>
      <c r="H23" s="81">
        <v>5</v>
      </c>
      <c r="I23" s="81">
        <v>5.67</v>
      </c>
      <c r="J23" s="82">
        <v>-11.816578483245143</v>
      </c>
      <c r="K23" s="83">
        <v>202</v>
      </c>
      <c r="L23" s="84">
        <v>26962156</v>
      </c>
      <c r="M23" s="84">
        <v>137613529.99000001</v>
      </c>
      <c r="N23" s="85">
        <v>2</v>
      </c>
      <c r="O23" s="24" t="s">
        <v>142</v>
      </c>
    </row>
    <row r="24" spans="2:15" ht="20.100000000000001" customHeight="1">
      <c r="B24" s="165" t="s">
        <v>19</v>
      </c>
      <c r="C24" s="165"/>
      <c r="D24" s="166"/>
      <c r="E24" s="166"/>
      <c r="F24" s="166"/>
      <c r="G24" s="166"/>
      <c r="H24" s="166"/>
      <c r="I24" s="166"/>
      <c r="J24" s="166"/>
      <c r="K24" s="77">
        <f>SUM(K22:K23)</f>
        <v>203</v>
      </c>
      <c r="L24" s="77">
        <f>SUM(L22:L23)</f>
        <v>26964889</v>
      </c>
      <c r="M24" s="77">
        <f>SUM(M22:M23)</f>
        <v>137614623.19</v>
      </c>
      <c r="N24" s="76">
        <v>2</v>
      </c>
      <c r="O24" s="78" t="s">
        <v>14</v>
      </c>
    </row>
    <row r="25" spans="2:15" ht="20.100000000000001" customHeight="1">
      <c r="B25" s="165" t="s">
        <v>20</v>
      </c>
      <c r="C25" s="165"/>
      <c r="D25" s="134"/>
      <c r="E25" s="134"/>
      <c r="F25" s="134"/>
      <c r="G25" s="134"/>
      <c r="H25" s="134"/>
      <c r="I25" s="134"/>
      <c r="J25" s="134"/>
      <c r="K25" s="77">
        <f>K24+K20+K17+K10+K7</f>
        <v>460</v>
      </c>
      <c r="L25" s="77">
        <f t="shared" ref="L25:M25" si="0">L24+L20+L17+L10+L7</f>
        <v>1141261620</v>
      </c>
      <c r="M25" s="77">
        <f t="shared" si="0"/>
        <v>332948750.46000004</v>
      </c>
      <c r="N25" s="77">
        <v>5</v>
      </c>
      <c r="O25" s="87" t="s">
        <v>14</v>
      </c>
    </row>
    <row r="26" spans="2:15" ht="30" customHeight="1"/>
    <row r="29" spans="2:15">
      <c r="L29" s="3"/>
    </row>
  </sheetData>
  <mergeCells count="19">
    <mergeCell ref="B24:C24"/>
    <mergeCell ref="D24:J24"/>
    <mergeCell ref="B25:C25"/>
    <mergeCell ref="D25:J25"/>
    <mergeCell ref="C21:O21"/>
    <mergeCell ref="C1:O1"/>
    <mergeCell ref="C2:O2"/>
    <mergeCell ref="B20:C20"/>
    <mergeCell ref="D20:J20"/>
    <mergeCell ref="C11:O11"/>
    <mergeCell ref="B17:C17"/>
    <mergeCell ref="B10:C10"/>
    <mergeCell ref="D10:J10"/>
    <mergeCell ref="C4:O4"/>
    <mergeCell ref="D7:J7"/>
    <mergeCell ref="C8:O8"/>
    <mergeCell ref="D17:J17"/>
    <mergeCell ref="B7:C7"/>
    <mergeCell ref="C18:O18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العراقيين-شراءو بيع</vt:lpstr>
      <vt:lpstr>تداولات غير عراقين  OTC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2025-12-01T07:30:54Z</cp:lastPrinted>
  <dcterms:created xsi:type="dcterms:W3CDTF">2004-07-25T21:47:51Z</dcterms:created>
  <dcterms:modified xsi:type="dcterms:W3CDTF">2025-12-01T07:31:59Z</dcterms:modified>
</cp:coreProperties>
</file>